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howInkAnnotation="0" autoCompressPictures="0"/>
  <mc:AlternateContent xmlns:mc="http://schemas.openxmlformats.org/markup-compatibility/2006">
    <mc:Choice Requires="x15">
      <x15ac:absPath xmlns:x15ac="http://schemas.microsoft.com/office/spreadsheetml/2010/11/ac" url="https://hitachigroup.sharepoint.com/sites/DocumentSharing/Shared Documents/Document_IPMA/02_ドキュメント/01_共通/04_認証サイクル関連/01_ICB認証試験フォーマット類/Applcation Form/日本語版（翻訳版）/統合版申込書フォーマット/"/>
    </mc:Choice>
  </mc:AlternateContent>
  <xr:revisionPtr revIDLastSave="6" documentId="13_ncr:1_{4244EA43-F82E-476D-87D3-43D7298F2F09}" xr6:coauthVersionLast="47" xr6:coauthVersionMax="47" xr10:uidLastSave="{3E739442-7A94-453B-83ED-1D0B190ACEC3}"/>
  <bookViews>
    <workbookView xWindow="28692" yWindow="-108" windowWidth="29016" windowHeight="15696" tabRatio="857" xr2:uid="{00000000-000D-0000-FFFF-FFFF00000000}"/>
  </bookViews>
  <sheets>
    <sheet name="はじめに" sheetId="27" r:id="rId1"/>
    <sheet name="①再認証申込書" sheetId="23" r:id="rId2"/>
    <sheet name="②エビデンス" sheetId="24" r:id="rId3"/>
    <sheet name="③セルフアセスメント" sheetId="29" r:id="rId4"/>
    <sheet name="記入例→" sheetId="33" r:id="rId5"/>
    <sheet name="①再認証申込書_記入例" sheetId="31" r:id="rId6"/>
    <sheet name="②エビデンス_記入例" sheetId="32" r:id="rId7"/>
    <sheet name="③セルフアセスメント_記入例" sheetId="30" r:id="rId8"/>
  </sheets>
  <definedNames>
    <definedName name="_xlnm.Print_Area" localSheetId="1">①再認証申込書!$A$1:$J$72</definedName>
    <definedName name="_xlnm.Print_Area" localSheetId="5">①再認証申込書_記入例!$A$1:$J$73</definedName>
    <definedName name="_xlnm.Print_Area" localSheetId="2">②エビデンス!$A$1:$G$69</definedName>
    <definedName name="_xlnm.Print_Area" localSheetId="6">②エビデンス_記入例!$A$1:$G$70</definedName>
    <definedName name="_xlnm.Print_Area" localSheetId="3">③セルフアセスメント!$B$1:$J$57</definedName>
    <definedName name="_xlnm.Print_Area" localSheetId="7">③セルフアセスメント_記入例!$B$1:$J$57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98" i="30" l="1"/>
  <c r="E99" i="30" s="1"/>
  <c r="E51" i="30"/>
  <c r="D51" i="30"/>
  <c r="G51" i="30" s="1"/>
  <c r="E50" i="30"/>
  <c r="D50" i="30"/>
  <c r="E49" i="30"/>
  <c r="D49" i="30"/>
  <c r="E48" i="30"/>
  <c r="D48" i="30"/>
  <c r="E44" i="30"/>
  <c r="D44" i="30"/>
  <c r="M32" i="30"/>
  <c r="B32" i="30" s="1"/>
  <c r="M31" i="30"/>
  <c r="B30" i="30"/>
  <c r="M18" i="30"/>
  <c r="M19" i="30" s="1"/>
  <c r="B18" i="30"/>
  <c r="M11" i="30"/>
  <c r="B11" i="30" s="1"/>
  <c r="M10" i="30"/>
  <c r="B10" i="30"/>
  <c r="D5" i="30"/>
  <c r="J3" i="30"/>
  <c r="E98" i="29"/>
  <c r="C43" i="29" s="1"/>
  <c r="E51" i="29"/>
  <c r="D51" i="29"/>
  <c r="G51" i="29" s="1"/>
  <c r="E50" i="29"/>
  <c r="D50" i="29"/>
  <c r="E49" i="29"/>
  <c r="D49" i="29"/>
  <c r="E48" i="29"/>
  <c r="D48" i="29"/>
  <c r="E44" i="29"/>
  <c r="D44" i="29"/>
  <c r="M32" i="29"/>
  <c r="M33" i="29" s="1"/>
  <c r="M34" i="29" s="1"/>
  <c r="B32" i="29"/>
  <c r="M31" i="29"/>
  <c r="M19" i="29"/>
  <c r="M20" i="29" s="1"/>
  <c r="M21" i="29" s="1"/>
  <c r="M22" i="29" s="1"/>
  <c r="M23" i="29" s="1"/>
  <c r="M24" i="29" s="1"/>
  <c r="M25" i="29" s="1"/>
  <c r="M26" i="29" s="1"/>
  <c r="M18" i="29"/>
  <c r="B17" i="29"/>
  <c r="M11" i="29"/>
  <c r="M12" i="29" s="1"/>
  <c r="M13" i="29" s="1"/>
  <c r="M10" i="29"/>
  <c r="D5" i="29"/>
  <c r="J3" i="29"/>
  <c r="B43" i="30" l="1"/>
  <c r="B9" i="30"/>
  <c r="B17" i="30"/>
  <c r="B31" i="30"/>
  <c r="C43" i="30"/>
  <c r="B11" i="29"/>
  <c r="D27" i="29"/>
  <c r="E27" i="29"/>
  <c r="M20" i="30"/>
  <c r="B19" i="30"/>
  <c r="E14" i="29"/>
  <c r="D14" i="29"/>
  <c r="B13" i="29"/>
  <c r="M35" i="29"/>
  <c r="M36" i="29" s="1"/>
  <c r="B34" i="29"/>
  <c r="B9" i="29"/>
  <c r="B18" i="29"/>
  <c r="B26" i="29"/>
  <c r="E99" i="29"/>
  <c r="B10" i="29"/>
  <c r="B12" i="29"/>
  <c r="B31" i="29"/>
  <c r="B33" i="29"/>
  <c r="B35" i="29"/>
  <c r="B43" i="29"/>
  <c r="M12" i="30"/>
  <c r="M33" i="30"/>
  <c r="B20" i="29"/>
  <c r="B22" i="29"/>
  <c r="B24" i="29"/>
  <c r="B30" i="29"/>
  <c r="B19" i="29"/>
  <c r="B21" i="29"/>
  <c r="B23" i="29"/>
  <c r="B25" i="29"/>
  <c r="M34" i="30" l="1"/>
  <c r="B33" i="30"/>
  <c r="M37" i="29"/>
  <c r="B36" i="29"/>
  <c r="B12" i="30"/>
  <c r="M13" i="30"/>
  <c r="M21" i="30"/>
  <c r="B20" i="30"/>
  <c r="M22" i="30" l="1"/>
  <c r="B21" i="30"/>
  <c r="M38" i="29"/>
  <c r="B37" i="29"/>
  <c r="B13" i="30"/>
  <c r="D14" i="30"/>
  <c r="E14" i="30"/>
  <c r="B34" i="30"/>
  <c r="M35" i="30"/>
  <c r="M39" i="29" l="1"/>
  <c r="B38" i="29"/>
  <c r="B35" i="30"/>
  <c r="M36" i="30"/>
  <c r="M23" i="30"/>
  <c r="B22" i="30"/>
  <c r="B36" i="30" l="1"/>
  <c r="M37" i="30"/>
  <c r="M24" i="30"/>
  <c r="B23" i="30"/>
  <c r="M40" i="29"/>
  <c r="B39" i="29"/>
  <c r="M41" i="29" l="1"/>
  <c r="B40" i="29"/>
  <c r="M25" i="30"/>
  <c r="B24" i="30"/>
  <c r="M38" i="30"/>
  <c r="B37" i="30"/>
  <c r="M26" i="30" l="1"/>
  <c r="B25" i="30"/>
  <c r="B38" i="30"/>
  <c r="M39" i="30"/>
  <c r="M42" i="29"/>
  <c r="B42" i="29" s="1"/>
  <c r="B41" i="29"/>
  <c r="B39" i="30" l="1"/>
  <c r="M40" i="30"/>
  <c r="E27" i="30"/>
  <c r="D27" i="30"/>
  <c r="B26" i="30"/>
  <c r="B40" i="30" l="1"/>
  <c r="M41" i="30"/>
  <c r="B41" i="30" l="1"/>
  <c r="M42" i="30"/>
  <c r="B42" i="30" s="1"/>
</calcChain>
</file>

<file path=xl/sharedStrings.xml><?xml version="1.0" encoding="utf-8"?>
<sst xmlns="http://schemas.openxmlformats.org/spreadsheetml/2006/main" count="434" uniqueCount="193">
  <si>
    <t>Summary</t>
  </si>
  <si>
    <t>Project</t>
  </si>
  <si>
    <t>Prefix for ICB references</t>
  </si>
  <si>
    <t>Number of ICB elements for this domain</t>
  </si>
  <si>
    <t>Text for D5</t>
  </si>
  <si>
    <t xml:space="preserve">Number green:  </t>
  </si>
  <si>
    <t>Green</t>
  </si>
  <si>
    <t>Amber</t>
  </si>
  <si>
    <t>Red</t>
  </si>
  <si>
    <t>Blank</t>
  </si>
  <si>
    <t>セルフアセスメント</t>
    <phoneticPr fontId="12" type="noConversion"/>
  </si>
  <si>
    <t>コンピテンス要素</t>
    <rPh sb="6" eb="8">
      <t>ヨウソ</t>
    </rPh>
    <phoneticPr fontId="33"/>
  </si>
  <si>
    <t>サマリ</t>
    <phoneticPr fontId="33"/>
  </si>
  <si>
    <t>ドメイン</t>
    <phoneticPr fontId="33"/>
  </si>
  <si>
    <t>エビデンス</t>
    <phoneticPr fontId="33"/>
  </si>
  <si>
    <t>戦略</t>
  </si>
  <si>
    <r>
      <t>ガバナンス，体制</t>
    </r>
    <r>
      <rPr>
        <sz val="11"/>
        <color theme="1"/>
        <rFont val="Arial"/>
        <family val="2"/>
      </rPr>
      <t xml:space="preserve"> </t>
    </r>
    <r>
      <rPr>
        <sz val="11"/>
        <color theme="1"/>
        <rFont val="ＭＳ Ｐゴシック"/>
        <family val="3"/>
        <charset val="128"/>
      </rPr>
      <t>および</t>
    </r>
    <r>
      <rPr>
        <sz val="11"/>
        <color theme="1"/>
        <rFont val="Arial"/>
        <family val="2"/>
      </rPr>
      <t xml:space="preserve"> </t>
    </r>
    <r>
      <rPr>
        <sz val="11"/>
        <color theme="1"/>
        <rFont val="ＭＳ Ｐゴシック"/>
        <family val="3"/>
        <charset val="128"/>
      </rPr>
      <t>プロセス</t>
    </r>
  </si>
  <si>
    <r>
      <t>コンプライアンス，標準</t>
    </r>
    <r>
      <rPr>
        <sz val="11"/>
        <color theme="1"/>
        <rFont val="Arial"/>
        <family val="2"/>
      </rPr>
      <t xml:space="preserve"> </t>
    </r>
    <r>
      <rPr>
        <sz val="11"/>
        <color theme="1"/>
        <rFont val="ＭＳ Ｐゴシック"/>
        <family val="3"/>
        <charset val="128"/>
      </rPr>
      <t>および</t>
    </r>
    <r>
      <rPr>
        <sz val="11"/>
        <color theme="1"/>
        <rFont val="Arial"/>
        <family val="2"/>
      </rPr>
      <t xml:space="preserve"> </t>
    </r>
    <r>
      <rPr>
        <sz val="11"/>
        <color theme="1"/>
        <rFont val="ＭＳ Ｐゴシック"/>
        <family val="3"/>
        <charset val="128"/>
      </rPr>
      <t>規制</t>
    </r>
  </si>
  <si>
    <t>権力と関心</t>
  </si>
  <si>
    <t>文化と価値観</t>
  </si>
  <si>
    <t>内省とセルフ・マネジメント</t>
  </si>
  <si>
    <t>パーソナル・インテグリティと信頼性</t>
  </si>
  <si>
    <t>パーソナル・コミュニケーション</t>
  </si>
  <si>
    <t>関係とエンゲージメント</t>
  </si>
  <si>
    <t>リーダシップ</t>
  </si>
  <si>
    <t>チームワーク</t>
  </si>
  <si>
    <t>対立と危機</t>
  </si>
  <si>
    <t>リソースフルネス</t>
  </si>
  <si>
    <t>交渉</t>
  </si>
  <si>
    <t>結果指向</t>
  </si>
  <si>
    <t>プロジェクト設計</t>
  </si>
  <si>
    <t>要件と目標</t>
  </si>
  <si>
    <t>スコープ</t>
  </si>
  <si>
    <t>時間</t>
  </si>
  <si>
    <t>組織と情報</t>
  </si>
  <si>
    <t>品質</t>
  </si>
  <si>
    <t>財務</t>
  </si>
  <si>
    <t>リソース</t>
  </si>
  <si>
    <t>調達</t>
  </si>
  <si>
    <t>計画とコントロール</t>
  </si>
  <si>
    <t>リスクと機会</t>
  </si>
  <si>
    <t>ステークホルダ</t>
  </si>
  <si>
    <t>変更と変革</t>
  </si>
  <si>
    <t>視座</t>
    <rPh sb="0" eb="2">
      <t>シザ</t>
    </rPh>
    <phoneticPr fontId="33"/>
  </si>
  <si>
    <t>人材</t>
    <rPh sb="0" eb="2">
      <t>ジンザイ</t>
    </rPh>
    <phoneticPr fontId="33"/>
  </si>
  <si>
    <t>実践</t>
    <rPh sb="0" eb="2">
      <t>ジッセン</t>
    </rPh>
    <phoneticPr fontId="33"/>
  </si>
  <si>
    <r>
      <rPr>
        <sz val="11"/>
        <color theme="1"/>
        <rFont val="ＭＳ Ｐゴシック"/>
        <family val="3"/>
        <charset val="128"/>
      </rPr>
      <t>該当するコンピテンス要素に対し、次の１～３のいずれかを記入してください。</t>
    </r>
    <r>
      <rPr>
        <sz val="11"/>
        <color theme="1"/>
        <rFont val="Arial"/>
        <family val="2"/>
      </rPr>
      <t xml:space="preserve">
1 = </t>
    </r>
    <r>
      <rPr>
        <sz val="11"/>
        <color theme="1"/>
        <rFont val="ＭＳ Ｐゴシック"/>
        <family val="3"/>
        <charset val="128"/>
      </rPr>
      <t>なし　　</t>
    </r>
    <r>
      <rPr>
        <sz val="11"/>
        <color theme="1"/>
        <rFont val="Arial"/>
        <family val="2"/>
      </rPr>
      <t xml:space="preserve">2 = </t>
    </r>
    <r>
      <rPr>
        <sz val="11"/>
        <color theme="1"/>
        <rFont val="ＭＳ Ｐゴシック"/>
        <family val="3"/>
        <charset val="128"/>
      </rPr>
      <t>多少あり</t>
    </r>
    <r>
      <rPr>
        <sz val="11"/>
        <color theme="1"/>
        <rFont val="Arial"/>
        <family val="2"/>
      </rPr>
      <t xml:space="preserve">   3 = </t>
    </r>
    <r>
      <rPr>
        <sz val="11"/>
        <color theme="1"/>
        <rFont val="ＭＳ Ｐゴシック"/>
        <family val="3"/>
        <charset val="128"/>
      </rPr>
      <t>あり</t>
    </r>
    <rPh sb="0" eb="2">
      <t>ガイトウ</t>
    </rPh>
    <rPh sb="10" eb="12">
      <t>ヨウソ</t>
    </rPh>
    <rPh sb="13" eb="14">
      <t>タイ</t>
    </rPh>
    <rPh sb="16" eb="17">
      <t>ツギ</t>
    </rPh>
    <rPh sb="27" eb="29">
      <t>キニュウツヨ</t>
    </rPh>
    <rPh sb="49" eb="51">
      <t>タショウ</t>
    </rPh>
    <phoneticPr fontId="33"/>
  </si>
  <si>
    <t>私はこのコンピテンス要素に関する私の知識についての明確で自信のあるエビデンスを提供できます。</t>
    <rPh sb="0" eb="1">
      <t>ワタシ</t>
    </rPh>
    <rPh sb="10" eb="12">
      <t>ヨウソ</t>
    </rPh>
    <rPh sb="13" eb="14">
      <t>カン</t>
    </rPh>
    <rPh sb="16" eb="17">
      <t>ワタシ</t>
    </rPh>
    <rPh sb="18" eb="20">
      <t>チシキ</t>
    </rPh>
    <rPh sb="25" eb="27">
      <t>メイカク</t>
    </rPh>
    <rPh sb="28" eb="30">
      <t>ジシン</t>
    </rPh>
    <rPh sb="39" eb="41">
      <t>テイキョウ</t>
    </rPh>
    <phoneticPr fontId="33"/>
  </si>
  <si>
    <t>私は、私が申し込んでいるレベルに対して十分な複雑性を持つプロジェクトにおいてのコンピテンス要素に関する私のスキルと能力についての明確で自信のあるエビデンスを提供できます。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5" eb="47">
      <t>ヨウソ</t>
    </rPh>
    <rPh sb="48" eb="49">
      <t>カン</t>
    </rPh>
    <rPh sb="51" eb="52">
      <t>ワタシ</t>
    </rPh>
    <rPh sb="57" eb="59">
      <t>ノウリョク</t>
    </rPh>
    <rPh sb="64" eb="66">
      <t>メイカク</t>
    </rPh>
    <rPh sb="67" eb="69">
      <t>ジシン</t>
    </rPh>
    <rPh sb="78" eb="80">
      <t>テイキョウ</t>
    </rPh>
    <phoneticPr fontId="33"/>
  </si>
  <si>
    <t>私は、私が申し込んでいるレベルに対して十分な複雑性を持つプログラムにおいてのコンピテンス要素に関する私のスキルと能力についての明確で自信のあるエビデンスを提供できます。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4" eb="46">
      <t>ヨウソ</t>
    </rPh>
    <rPh sb="47" eb="48">
      <t>カン</t>
    </rPh>
    <rPh sb="50" eb="51">
      <t>ワタシ</t>
    </rPh>
    <rPh sb="56" eb="58">
      <t>ノウリョク</t>
    </rPh>
    <rPh sb="63" eb="65">
      <t>メイカク</t>
    </rPh>
    <rPh sb="66" eb="68">
      <t>ジシン</t>
    </rPh>
    <rPh sb="77" eb="79">
      <t>テイキョウ</t>
    </rPh>
    <phoneticPr fontId="33"/>
  </si>
  <si>
    <t>私は、私が申し込んでいるレベルに対して十分な複雑性を持つポートフォリオにおいてのコンピテンス要素に関する私のスキルと能力についての明確で自信のあるエビデンスを提供できます。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6" eb="48">
      <t>ヨウソ</t>
    </rPh>
    <rPh sb="49" eb="50">
      <t>カン</t>
    </rPh>
    <rPh sb="52" eb="53">
      <t>ワタシ</t>
    </rPh>
    <rPh sb="58" eb="60">
      <t>ノウリョク</t>
    </rPh>
    <rPh sb="65" eb="67">
      <t>メイカク</t>
    </rPh>
    <rPh sb="68" eb="70">
      <t>ジシン</t>
    </rPh>
    <rPh sb="79" eb="81">
      <t>テイキョウ</t>
    </rPh>
    <phoneticPr fontId="33"/>
  </si>
  <si>
    <t>D</t>
    <phoneticPr fontId="33"/>
  </si>
  <si>
    <t>備考、コメント、エビデンス</t>
    <phoneticPr fontId="33"/>
  </si>
  <si>
    <t>受験者氏名</t>
    <rPh sb="0" eb="3">
      <t>ジュケンシャ</t>
    </rPh>
    <rPh sb="3" eb="5">
      <t>シメイ</t>
    </rPh>
    <phoneticPr fontId="33"/>
  </si>
  <si>
    <t>レベル</t>
    <phoneticPr fontId="33"/>
  </si>
  <si>
    <t>注意：セルフアセスメントのスコアは参考情報です</t>
    <rPh sb="0" eb="2">
      <t>チュウイ</t>
    </rPh>
    <rPh sb="17" eb="21">
      <t>サンコウジョウホウ</t>
    </rPh>
    <phoneticPr fontId="33"/>
  </si>
  <si>
    <t>spm_cb@spm.or.jp</t>
    <phoneticPr fontId="33"/>
  </si>
  <si>
    <r>
      <rPr>
        <b/>
        <sz val="9"/>
        <color theme="1"/>
        <rFont val="ＭＳ Ｐゴシック"/>
        <family val="3"/>
        <charset val="128"/>
      </rPr>
      <t>知識</t>
    </r>
    <r>
      <rPr>
        <b/>
        <sz val="9"/>
        <color theme="1"/>
        <rFont val="Arial"/>
        <family val="2"/>
      </rPr>
      <t xml:space="preserve">
(</t>
    </r>
    <r>
      <rPr>
        <b/>
        <sz val="9"/>
        <color theme="1"/>
        <rFont val="ＭＳ Ｐゴシック"/>
        <family val="3"/>
        <charset val="128"/>
      </rPr>
      <t>全レベル記入必須</t>
    </r>
    <r>
      <rPr>
        <b/>
        <sz val="9"/>
        <color theme="1"/>
        <rFont val="Arial"/>
        <family val="2"/>
      </rPr>
      <t>)</t>
    </r>
    <rPh sb="0" eb="2">
      <t>チシキ</t>
    </rPh>
    <rPh sb="4" eb="5">
      <t>ゼン</t>
    </rPh>
    <rPh sb="8" eb="10">
      <t>キニュウ</t>
    </rPh>
    <rPh sb="10" eb="12">
      <t>ヒッス</t>
    </rPh>
    <phoneticPr fontId="33"/>
  </si>
  <si>
    <t>レベルD用</t>
    <rPh sb="4" eb="5">
      <t>ヨウ</t>
    </rPh>
    <phoneticPr fontId="33"/>
  </si>
  <si>
    <r>
      <t>IPMA</t>
    </r>
    <r>
      <rPr>
        <b/>
        <sz val="16"/>
        <rFont val="ＭＳ Ｐゴシック"/>
        <family val="3"/>
        <charset val="128"/>
      </rPr>
      <t>資格認証プログラム</t>
    </r>
    <r>
      <rPr>
        <b/>
        <sz val="16"/>
        <rFont val="Arial"/>
        <family val="3"/>
        <charset val="128"/>
      </rPr>
      <t xml:space="preserve">
</t>
    </r>
    <r>
      <rPr>
        <b/>
        <sz val="16"/>
        <rFont val="ＭＳ Ｐゴシック"/>
        <family val="3"/>
        <charset val="128"/>
      </rPr>
      <t>レベル</t>
    </r>
    <r>
      <rPr>
        <b/>
        <sz val="16"/>
        <rFont val="Arial"/>
        <family val="3"/>
      </rPr>
      <t>D</t>
    </r>
    <r>
      <rPr>
        <b/>
        <sz val="16"/>
        <rFont val="ＭＳ Ｐゴシック"/>
        <family val="3"/>
        <charset val="128"/>
      </rPr>
      <t>用
申込用紙</t>
    </r>
    <r>
      <rPr>
        <b/>
        <sz val="16"/>
        <rFont val="Arial"/>
        <family val="3"/>
        <charset val="128"/>
      </rPr>
      <t>(</t>
    </r>
    <r>
      <rPr>
        <b/>
        <sz val="16"/>
        <rFont val="ＭＳ Ｐゴシック"/>
        <family val="3"/>
        <charset val="128"/>
      </rPr>
      <t>再認証</t>
    </r>
    <r>
      <rPr>
        <b/>
        <sz val="16"/>
        <rFont val="Arial"/>
        <family val="3"/>
        <charset val="128"/>
      </rPr>
      <t>)</t>
    </r>
    <rPh sb="18" eb="19">
      <t>ヨウ</t>
    </rPh>
    <rPh sb="25" eb="26">
      <t>サイ</t>
    </rPh>
    <phoneticPr fontId="33"/>
  </si>
  <si>
    <t>PM学会員の場合は、会員番号を記載ください。</t>
  </si>
  <si>
    <t>申込対象：IPMA レベル D®　プロジェクトマネジメントアソシエイト認証</t>
    <phoneticPr fontId="33"/>
  </si>
  <si>
    <t>私は、以下の情報が正しいことを証明します。</t>
    <rPh sb="0" eb="1">
      <t>ワタシ</t>
    </rPh>
    <rPh sb="3" eb="5">
      <t>イカ</t>
    </rPh>
    <rPh sb="6" eb="8">
      <t>ジョウホウ</t>
    </rPh>
    <rPh sb="9" eb="10">
      <t>タダ</t>
    </rPh>
    <rPh sb="15" eb="17">
      <t>ショウメイ</t>
    </rPh>
    <phoneticPr fontId="33"/>
  </si>
  <si>
    <t>氏名</t>
    <rPh sb="0" eb="2">
      <t>シメイ</t>
    </rPh>
    <phoneticPr fontId="33"/>
  </si>
  <si>
    <t>申込日</t>
    <rPh sb="0" eb="3">
      <t>モウシコミビ</t>
    </rPh>
    <phoneticPr fontId="33"/>
  </si>
  <si>
    <t>自筆サイン</t>
    <rPh sb="0" eb="2">
      <t>ジヒツ</t>
    </rPh>
    <phoneticPr fontId="33"/>
  </si>
  <si>
    <t>※「自筆サイン」欄には、自筆のサイン画像を張り付けてください。</t>
    <rPh sb="2" eb="4">
      <t>ジヒツ</t>
    </rPh>
    <rPh sb="8" eb="9">
      <t>ラン</t>
    </rPh>
    <rPh sb="12" eb="14">
      <t>ジヒツ</t>
    </rPh>
    <rPh sb="18" eb="20">
      <t>ガゾウ</t>
    </rPh>
    <rPh sb="21" eb="22">
      <t>ハ</t>
    </rPh>
    <rPh sb="23" eb="24">
      <t>ツ</t>
    </rPh>
    <phoneticPr fontId="33"/>
  </si>
  <si>
    <t>申込者情報</t>
    <rPh sb="0" eb="3">
      <t>モウシコミシャ</t>
    </rPh>
    <rPh sb="3" eb="5">
      <t>ジョウホウ</t>
    </rPh>
    <phoneticPr fontId="33"/>
  </si>
  <si>
    <t>全項目を記入ください。</t>
    <rPh sb="0" eb="3">
      <t>ゼンコウモク</t>
    </rPh>
    <rPh sb="4" eb="6">
      <t>キニュウ</t>
    </rPh>
    <phoneticPr fontId="33"/>
  </si>
  <si>
    <t>日付情報は西暦年-月-日の形式で記入ください。</t>
    <rPh sb="0" eb="2">
      <t>ヒヅケ</t>
    </rPh>
    <rPh sb="2" eb="4">
      <t>ジョウホウ</t>
    </rPh>
    <rPh sb="5" eb="7">
      <t>セイレキ</t>
    </rPh>
    <rPh sb="7" eb="8">
      <t>ネン</t>
    </rPh>
    <rPh sb="9" eb="10">
      <t>ガツ</t>
    </rPh>
    <rPh sb="11" eb="12">
      <t>ヒ</t>
    </rPh>
    <rPh sb="13" eb="15">
      <t>ケイシキ</t>
    </rPh>
    <rPh sb="16" eb="18">
      <t>キニュウ</t>
    </rPh>
    <phoneticPr fontId="33"/>
  </si>
  <si>
    <t>生年月日</t>
    <rPh sb="0" eb="4">
      <t>セイネンガッピ</t>
    </rPh>
    <phoneticPr fontId="33"/>
  </si>
  <si>
    <t>郵便番号</t>
    <rPh sb="0" eb="4">
      <t>ユウビンバンゴウ</t>
    </rPh>
    <phoneticPr fontId="33"/>
  </si>
  <si>
    <t>都道府県</t>
    <rPh sb="0" eb="4">
      <t>トドウフケン</t>
    </rPh>
    <phoneticPr fontId="33"/>
  </si>
  <si>
    <t>市区町村</t>
    <rPh sb="0" eb="4">
      <t>シクチョウソン</t>
    </rPh>
    <phoneticPr fontId="33"/>
  </si>
  <si>
    <t>番地</t>
    <rPh sb="0" eb="2">
      <t>バンチ</t>
    </rPh>
    <phoneticPr fontId="33"/>
  </si>
  <si>
    <t>建物名・部屋番号</t>
    <phoneticPr fontId="33"/>
  </si>
  <si>
    <t>電話番号</t>
    <rPh sb="0" eb="2">
      <t>デンワ</t>
    </rPh>
    <rPh sb="2" eb="4">
      <t>バンゴウ</t>
    </rPh>
    <phoneticPr fontId="33"/>
  </si>
  <si>
    <t>携帯番号</t>
    <rPh sb="0" eb="4">
      <t>ケイタイバンゴウ</t>
    </rPh>
    <phoneticPr fontId="33"/>
  </si>
  <si>
    <t>メールアドレス</t>
    <phoneticPr fontId="33"/>
  </si>
  <si>
    <t>勤務先住所(勤務先への郵送を希望する場合、右欄に”X”を記入してください)</t>
    <rPh sb="0" eb="3">
      <t>キンムサキ</t>
    </rPh>
    <rPh sb="3" eb="5">
      <t>ジュウショ</t>
    </rPh>
    <phoneticPr fontId="33"/>
  </si>
  <si>
    <t>自宅住所(下記勤務先への郵送を希望しない限り、送付物はご自宅にお届けします)</t>
    <rPh sb="0" eb="4">
      <t>ジタクジュウショ</t>
    </rPh>
    <phoneticPr fontId="33"/>
  </si>
  <si>
    <t>CPD</t>
    <phoneticPr fontId="33"/>
  </si>
  <si>
    <t>毎年35CPD以上, 5年間で175CPD以上の実績を記入してください。</t>
  </si>
  <si>
    <t>※必要に応じて行を追加してください。</t>
  </si>
  <si>
    <t>申込者氏名</t>
    <rPh sb="0" eb="3">
      <t>モウシコミシャ</t>
    </rPh>
    <rPh sb="3" eb="5">
      <t>シメイ</t>
    </rPh>
    <phoneticPr fontId="33"/>
  </si>
  <si>
    <t>PM学会員番号</t>
    <rPh sb="5" eb="7">
      <t>バンゴウ</t>
    </rPh>
    <phoneticPr fontId="33"/>
  </si>
  <si>
    <t>以上</t>
    <rPh sb="0" eb="2">
      <t>イジョウ</t>
    </rPh>
    <phoneticPr fontId="33"/>
  </si>
  <si>
    <t>1年目</t>
    <rPh sb="1" eb="3">
      <t>ネンメ</t>
    </rPh>
    <phoneticPr fontId="33"/>
  </si>
  <si>
    <t>合計CPDポイント数</t>
    <rPh sb="0" eb="2">
      <t>ゴウケイ</t>
    </rPh>
    <rPh sb="9" eb="10">
      <t>スウ</t>
    </rPh>
    <phoneticPr fontId="33"/>
  </si>
  <si>
    <t>活動名</t>
    <rPh sb="0" eb="3">
      <t>カツドウメイ</t>
    </rPh>
    <phoneticPr fontId="33"/>
  </si>
  <si>
    <t>活動概要</t>
    <rPh sb="0" eb="2">
      <t>カツドウ</t>
    </rPh>
    <rPh sb="2" eb="4">
      <t>ガイヨウ</t>
    </rPh>
    <phoneticPr fontId="33"/>
  </si>
  <si>
    <t>開始日</t>
    <rPh sb="0" eb="2">
      <t>カイシ</t>
    </rPh>
    <rPh sb="2" eb="3">
      <t>ビ</t>
    </rPh>
    <phoneticPr fontId="33"/>
  </si>
  <si>
    <t>終了日</t>
    <rPh sb="0" eb="3">
      <t>シュウリョウビ</t>
    </rPh>
    <phoneticPr fontId="33"/>
  </si>
  <si>
    <t>対象CE</t>
    <rPh sb="0" eb="2">
      <t>タイショウ</t>
    </rPh>
    <phoneticPr fontId="33"/>
  </si>
  <si>
    <t>CPD(時間)</t>
    <rPh sb="4" eb="6">
      <t>ジカン</t>
    </rPh>
    <phoneticPr fontId="33"/>
  </si>
  <si>
    <t>活動で何を学習したかの説明</t>
    <rPh sb="0" eb="2">
      <t>カツドウ</t>
    </rPh>
    <rPh sb="3" eb="4">
      <t>ナニ</t>
    </rPh>
    <rPh sb="5" eb="7">
      <t>ガクシュウ</t>
    </rPh>
    <rPh sb="11" eb="13">
      <t>セツメイ</t>
    </rPh>
    <phoneticPr fontId="33"/>
  </si>
  <si>
    <t>期間</t>
    <rPh sb="0" eb="2">
      <t>キカン</t>
    </rPh>
    <phoneticPr fontId="33"/>
  </si>
  <si>
    <t>2年目</t>
    <rPh sb="1" eb="3">
      <t>ネンメ</t>
    </rPh>
    <phoneticPr fontId="33"/>
  </si>
  <si>
    <t>3年目</t>
    <rPh sb="1" eb="3">
      <t>ネンメ</t>
    </rPh>
    <phoneticPr fontId="33"/>
  </si>
  <si>
    <t>4年目</t>
    <rPh sb="1" eb="3">
      <t>ネンメ</t>
    </rPh>
    <phoneticPr fontId="33"/>
  </si>
  <si>
    <t>5年目</t>
    <rPh sb="1" eb="3">
      <t>ネンメ</t>
    </rPh>
    <phoneticPr fontId="33"/>
  </si>
  <si>
    <t>その他情報</t>
    <rPh sb="2" eb="3">
      <t>タ</t>
    </rPh>
    <rPh sb="3" eb="5">
      <t>ジョウホウ</t>
    </rPh>
    <phoneticPr fontId="33"/>
  </si>
  <si>
    <t>今回の再認証の申込理由</t>
    <rPh sb="0" eb="2">
      <t>コンカイ</t>
    </rPh>
    <rPh sb="3" eb="6">
      <t>サイニンショウ</t>
    </rPh>
    <rPh sb="7" eb="11">
      <t>モウシコミリユウ</t>
    </rPh>
    <phoneticPr fontId="33"/>
  </si>
  <si>
    <t>申込するレベルでのIPMA認証を希望する理由を記載する(任意)</t>
    <rPh sb="0" eb="2">
      <t>モウシコミ</t>
    </rPh>
    <rPh sb="13" eb="15">
      <t>ニンショウ</t>
    </rPh>
    <rPh sb="16" eb="18">
      <t>キボウ</t>
    </rPh>
    <rPh sb="20" eb="22">
      <t>リユウ</t>
    </rPh>
    <rPh sb="23" eb="25">
      <t>キサイ</t>
    </rPh>
    <rPh sb="28" eb="30">
      <t>ニンイ</t>
    </rPh>
    <phoneticPr fontId="33"/>
  </si>
  <si>
    <t>申込者からの申告書</t>
    <rPh sb="0" eb="3">
      <t>モウシコミシャ</t>
    </rPh>
    <rPh sb="6" eb="9">
      <t>シンコクショ</t>
    </rPh>
    <phoneticPr fontId="33"/>
  </si>
  <si>
    <t>私は以下を含むIPMA４-レベル認証システムにおける条件と義務に同意し、これを遵守します。</t>
    <phoneticPr fontId="33"/>
  </si>
  <si>
    <t>•	認証の所持と使用</t>
    <phoneticPr fontId="33"/>
  </si>
  <si>
    <t>•	認証機関SPMCBによる認証手順</t>
    <phoneticPr fontId="33"/>
  </si>
  <si>
    <t>•	認証機関SPMCBが定める認証に関する支払条件</t>
    <phoneticPr fontId="33"/>
  </si>
  <si>
    <t>•	IPMAが定める倫理規定</t>
    <phoneticPr fontId="33"/>
  </si>
  <si>
    <t>•	認証機関SPMCBへの異議申し立てのプロセス</t>
    <phoneticPr fontId="33"/>
  </si>
  <si>
    <t>•	認証に関連する文書や認証サイクルで得た情報を外部に公開しないこと</t>
    <phoneticPr fontId="33"/>
  </si>
  <si>
    <t>選択</t>
    <rPh sb="0" eb="2">
      <t>センタク</t>
    </rPh>
    <phoneticPr fontId="33"/>
  </si>
  <si>
    <t>申込者の氏名</t>
    <rPh sb="0" eb="3">
      <t>モウシコミシャ</t>
    </rPh>
    <rPh sb="4" eb="6">
      <t>シメイ</t>
    </rPh>
    <phoneticPr fontId="33"/>
  </si>
  <si>
    <t>個人情報の取り扱いに関する同意</t>
    <phoneticPr fontId="33"/>
  </si>
  <si>
    <t>下記URLのプライバシーポリシーを熟読ください。</t>
    <phoneticPr fontId="33"/>
  </si>
  <si>
    <t>https://www.spm.or.jp/committee/spm_cb_hp/?id=206</t>
    <phoneticPr fontId="33"/>
  </si>
  <si>
    <t>申込者の個人情報の取り扱いに関する同意</t>
    <phoneticPr fontId="33"/>
  </si>
  <si>
    <t>HP記載の「プライバシーポリシー」※に関し、同意します。</t>
    <phoneticPr fontId="33"/>
  </si>
  <si>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t>
    </r>
    <r>
      <rPr>
        <sz val="11"/>
        <color theme="1"/>
        <rFont val="Segoe UI Symbol"/>
        <family val="2"/>
      </rPr>
      <t>✓</t>
    </r>
    <r>
      <rPr>
        <sz val="11"/>
        <color theme="1"/>
        <rFont val="Meiryo UI"/>
        <family val="2"/>
        <charset val="128"/>
      </rPr>
      <t>印が無い状態で申請頂いた場合、ご連絡させて頂きますので、</t>
    </r>
    <r>
      <rPr>
        <sz val="11"/>
        <color theme="1"/>
        <rFont val="Calibri"/>
        <family val="2"/>
      </rPr>
      <t xml:space="preserve">
</t>
    </r>
    <r>
      <rPr>
        <sz val="11"/>
        <color theme="1"/>
        <rFont val="Meiryo UI"/>
        <family val="2"/>
        <charset val="128"/>
      </rPr>
      <t>ご了承の程よろしくお願い申し上げます。</t>
    </r>
    <phoneticPr fontId="33"/>
  </si>
  <si>
    <t>下記のいずれか(1)(2)を選択(□に”X”を記入)し、氏名を記載してください。</t>
    <phoneticPr fontId="33"/>
  </si>
  <si>
    <t>シート名</t>
    <rPh sb="3" eb="4">
      <t>メイ</t>
    </rPh>
    <phoneticPr fontId="33"/>
  </si>
  <si>
    <t>②エビデンス</t>
    <phoneticPr fontId="33"/>
  </si>
  <si>
    <t>説明</t>
    <rPh sb="0" eb="2">
      <t>セツメイ</t>
    </rPh>
    <phoneticPr fontId="33"/>
  </si>
  <si>
    <t>鈴木　一郎</t>
    <phoneticPr fontId="33"/>
  </si>
  <si>
    <t>220-6789</t>
    <phoneticPr fontId="33"/>
  </si>
  <si>
    <t>神奈川県</t>
    <phoneticPr fontId="33"/>
  </si>
  <si>
    <t>横浜市西区みなとみらい</t>
    <phoneticPr fontId="33"/>
  </si>
  <si>
    <t>55-66-77</t>
    <phoneticPr fontId="33"/>
  </si>
  <si>
    <t>Bell-wd1@outlook.com</t>
    <phoneticPr fontId="33"/>
  </si>
  <si>
    <t>ピーエムシステムサービス株式会社</t>
    <phoneticPr fontId="33"/>
  </si>
  <si>
    <t>エンタープライズシステム部</t>
    <phoneticPr fontId="33"/>
  </si>
  <si>
    <t>会社名</t>
    <rPh sb="0" eb="2">
      <t>カイシャ</t>
    </rPh>
    <rPh sb="2" eb="3">
      <t>メイ</t>
    </rPh>
    <phoneticPr fontId="33"/>
  </si>
  <si>
    <t>所属</t>
    <rPh sb="0" eb="2">
      <t>ショゾク</t>
    </rPh>
    <phoneticPr fontId="33"/>
  </si>
  <si>
    <t>105-9999</t>
    <phoneticPr fontId="33"/>
  </si>
  <si>
    <t>東京都</t>
    <phoneticPr fontId="33"/>
  </si>
  <si>
    <t>港区新橋</t>
    <phoneticPr fontId="33"/>
  </si>
  <si>
    <t>1595-3347</t>
    <phoneticPr fontId="33"/>
  </si>
  <si>
    <t>Suzu_ichi@pms.com</t>
    <phoneticPr fontId="33"/>
  </si>
  <si>
    <t>PMSビル</t>
    <phoneticPr fontId="33"/>
  </si>
  <si>
    <t>社内コミュニケーション活性化プロジェクト</t>
    <phoneticPr fontId="33"/>
  </si>
  <si>
    <t>社内PM間の情報共有を目的としたコミュニティ活動</t>
    <rPh sb="0" eb="2">
      <t>シャナイ</t>
    </rPh>
    <rPh sb="4" eb="5">
      <t>カン</t>
    </rPh>
    <rPh sb="6" eb="8">
      <t>ジョウホウ</t>
    </rPh>
    <rPh sb="8" eb="10">
      <t>キョウユウ</t>
    </rPh>
    <rPh sb="11" eb="13">
      <t>モクテキ</t>
    </rPh>
    <rPh sb="22" eb="24">
      <t>カツドウ</t>
    </rPh>
    <phoneticPr fontId="33"/>
  </si>
  <si>
    <t>×</t>
    <phoneticPr fontId="33"/>
  </si>
  <si>
    <t>✓</t>
    <phoneticPr fontId="33"/>
  </si>
  <si>
    <t>PJ毎の課題とそれに対するPMの対応事例</t>
    <rPh sb="2" eb="3">
      <t>ゴト</t>
    </rPh>
    <rPh sb="4" eb="6">
      <t>カダイ</t>
    </rPh>
    <rPh sb="10" eb="11">
      <t>タイ</t>
    </rPh>
    <rPh sb="16" eb="18">
      <t>タイオウ</t>
    </rPh>
    <rPh sb="18" eb="20">
      <t>ジレイ</t>
    </rPh>
    <phoneticPr fontId="33"/>
  </si>
  <si>
    <t>2017/7/23　～ 2018/7/22</t>
    <phoneticPr fontId="33"/>
  </si>
  <si>
    <t>2018/7/23　～ 2019/7/22</t>
    <phoneticPr fontId="33"/>
  </si>
  <si>
    <t>2019/7/23　～ 2020/7/22</t>
    <phoneticPr fontId="33"/>
  </si>
  <si>
    <t>2020/7/23　～ 2021/7/22</t>
    <phoneticPr fontId="33"/>
  </si>
  <si>
    <t>2021/7/23　～ 2022/7/22</t>
    <phoneticPr fontId="33"/>
  </si>
  <si>
    <t>自身のコンピテンスを証明する追加情報があれば記載する(任意)</t>
    <rPh sb="0" eb="2">
      <t>ジシン</t>
    </rPh>
    <rPh sb="10" eb="12">
      <t>ショウメイ</t>
    </rPh>
    <rPh sb="14" eb="16">
      <t>ツイカ</t>
    </rPh>
    <rPh sb="16" eb="18">
      <t>ジョウホウ</t>
    </rPh>
    <rPh sb="22" eb="24">
      <t>キサイ</t>
    </rPh>
    <rPh sb="27" eb="29">
      <t>ニンイ</t>
    </rPh>
    <phoneticPr fontId="33"/>
  </si>
  <si>
    <t>レベルD資格認証プログラム 　申込書類について</t>
    <rPh sb="4" eb="8">
      <t>シカクニンショウ</t>
    </rPh>
    <rPh sb="15" eb="19">
      <t>モウシコミショルイ</t>
    </rPh>
    <phoneticPr fontId="33"/>
  </si>
  <si>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33"/>
  </si>
  <si>
    <t>送付先：IPMA資格認証試験運営事務局</t>
    <rPh sb="0" eb="2">
      <t>ソウフ</t>
    </rPh>
    <rPh sb="2" eb="3">
      <t>サキ</t>
    </rPh>
    <rPh sb="14" eb="16">
      <t>ウンエイ</t>
    </rPh>
    <rPh sb="16" eb="19">
      <t>ジムキョク</t>
    </rPh>
    <phoneticPr fontId="33"/>
  </si>
  <si>
    <t>記入例を参考に、「知識」列を申込者自身のコンピテンスに照らし合わせて入力ください。
「備考、コメント、エビデンス」列は任意項目です。エビデンスの記録または入力なしでも可能です。</t>
    <rPh sb="9" eb="11">
      <t>チシキ</t>
    </rPh>
    <rPh sb="12" eb="13">
      <t>レツ</t>
    </rPh>
    <rPh sb="14" eb="17">
      <t>モウシコミシャ</t>
    </rPh>
    <rPh sb="17" eb="19">
      <t>ジシン</t>
    </rPh>
    <rPh sb="27" eb="28">
      <t>テ</t>
    </rPh>
    <rPh sb="30" eb="31">
      <t>ア</t>
    </rPh>
    <rPh sb="34" eb="36">
      <t>ニュウリョク</t>
    </rPh>
    <rPh sb="77" eb="79">
      <t>ニュウリョク</t>
    </rPh>
    <rPh sb="83" eb="85">
      <t>カノウ</t>
    </rPh>
    <phoneticPr fontId="33"/>
  </si>
  <si>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33"/>
  </si>
  <si>
    <t>045-678-xxxx</t>
    <phoneticPr fontId="33"/>
  </si>
  <si>
    <t>080-1234-xxxx</t>
    <phoneticPr fontId="33"/>
  </si>
  <si>
    <t>03-4444-xxxx</t>
    <phoneticPr fontId="33"/>
  </si>
  <si>
    <t>090-6666-xxxx</t>
    <phoneticPr fontId="33"/>
  </si>
  <si>
    <t>-</t>
    <phoneticPr fontId="33"/>
  </si>
  <si>
    <r>
      <rPr>
        <sz val="11"/>
        <color theme="1"/>
        <rFont val="ＭＳ Ｐゴシック"/>
        <family val="3"/>
        <charset val="128"/>
      </rPr>
      <t>該当するコンピテンス要素に対し、次の１～３のいずれかを記入してください。</t>
    </r>
    <r>
      <rPr>
        <sz val="11"/>
        <color theme="1"/>
        <rFont val="Arial"/>
        <family val="2"/>
      </rPr>
      <t xml:space="preserve">
1 =</t>
    </r>
    <r>
      <rPr>
        <sz val="11"/>
        <color theme="1"/>
        <rFont val="ＭＳ Ｐゴシック"/>
        <family val="2"/>
        <charset val="128"/>
      </rPr>
      <t>知識</t>
    </r>
    <r>
      <rPr>
        <sz val="11"/>
        <color theme="1"/>
        <rFont val="ＭＳ Ｐゴシック"/>
        <family val="3"/>
        <charset val="128"/>
      </rPr>
      <t>なし　　</t>
    </r>
    <r>
      <rPr>
        <sz val="11"/>
        <color theme="1"/>
        <rFont val="Arial"/>
        <family val="2"/>
      </rPr>
      <t xml:space="preserve">2 = </t>
    </r>
    <r>
      <rPr>
        <sz val="11"/>
        <color theme="1"/>
        <rFont val="ＭＳ Ｐゴシック"/>
        <family val="3"/>
        <charset val="128"/>
      </rPr>
      <t>知識がある可能性が高い</t>
    </r>
    <r>
      <rPr>
        <sz val="11"/>
        <color theme="1"/>
        <rFont val="Arial"/>
        <family val="2"/>
      </rPr>
      <t xml:space="preserve">  3 = </t>
    </r>
    <r>
      <rPr>
        <sz val="11"/>
        <color theme="1"/>
        <rFont val="ＭＳ Ｐゴシック"/>
        <family val="2"/>
        <charset val="128"/>
      </rPr>
      <t>知識があることが明確</t>
    </r>
    <rPh sb="0" eb="2">
      <t>ガイトウ</t>
    </rPh>
    <rPh sb="10" eb="12">
      <t>ヨウソ</t>
    </rPh>
    <rPh sb="13" eb="14">
      <t>タイ</t>
    </rPh>
    <rPh sb="16" eb="17">
      <t>ツギ</t>
    </rPh>
    <rPh sb="27" eb="29">
      <t>キニュウツヨ</t>
    </rPh>
    <rPh sb="40" eb="42">
      <t>チシキ</t>
    </rPh>
    <rPh sb="50" eb="52">
      <t>チシキ</t>
    </rPh>
    <rPh sb="55" eb="57">
      <t>カノウ</t>
    </rPh>
    <rPh sb="57" eb="58">
      <t>セイ</t>
    </rPh>
    <rPh sb="59" eb="60">
      <t>タカ</t>
    </rPh>
    <rPh sb="67" eb="69">
      <t>チシキ</t>
    </rPh>
    <rPh sb="75" eb="77">
      <t>メイカク</t>
    </rPh>
    <phoneticPr fontId="33"/>
  </si>
  <si>
    <t>氏名</t>
    <rPh sb="0" eb="2">
      <t>シメイ</t>
    </rPh>
    <phoneticPr fontId="33"/>
  </si>
  <si>
    <t>職位</t>
    <rPh sb="0" eb="2">
      <t>ショクイ</t>
    </rPh>
    <phoneticPr fontId="33"/>
  </si>
  <si>
    <t>メールアドレス</t>
    <phoneticPr fontId="33"/>
  </si>
  <si>
    <t>電話番号</t>
    <rPh sb="0" eb="2">
      <t>デンワ</t>
    </rPh>
    <rPh sb="2" eb="4">
      <t>バンゴウ</t>
    </rPh>
    <phoneticPr fontId="33"/>
  </si>
  <si>
    <t>レフリー(下記エビデンスを保証する人。複数名を記入する場合は行を追加してください。)</t>
    <rPh sb="19" eb="22">
      <t>フクスウメイ</t>
    </rPh>
    <rPh sb="23" eb="25">
      <t>キニュウ</t>
    </rPh>
    <rPh sb="27" eb="29">
      <t>バアイ</t>
    </rPh>
    <rPh sb="30" eb="31">
      <t>ギョウ</t>
    </rPh>
    <rPh sb="32" eb="34">
      <t>ツイカ</t>
    </rPh>
    <phoneticPr fontId="33"/>
  </si>
  <si>
    <t>受験申込書シートになります。記入例に従って記入ください。</t>
    <rPh sb="0" eb="2">
      <t>ジュケン</t>
    </rPh>
    <rPh sb="2" eb="5">
      <t>モウシコミショ</t>
    </rPh>
    <rPh sb="14" eb="17">
      <t>キニュウレイ</t>
    </rPh>
    <rPh sb="18" eb="19">
      <t>シタガ</t>
    </rPh>
    <rPh sb="21" eb="23">
      <t>キニュウ</t>
    </rPh>
    <phoneticPr fontId="33"/>
  </si>
  <si>
    <t xml:space="preserve">    / /　～     / /</t>
    <phoneticPr fontId="33"/>
  </si>
  <si>
    <t>③セルフアセスメント</t>
    <phoneticPr fontId="33"/>
  </si>
  <si>
    <t>①再認証申込書</t>
    <rPh sb="1" eb="2">
      <t>サイ</t>
    </rPh>
    <phoneticPr fontId="33"/>
  </si>
  <si>
    <t>品質、リソース</t>
    <rPh sb="0" eb="2">
      <t>ヒンシツ</t>
    </rPh>
    <phoneticPr fontId="33"/>
  </si>
  <si>
    <t>リスクと機会</t>
    <rPh sb="4" eb="6">
      <t>キカイ</t>
    </rPh>
    <phoneticPr fontId="33"/>
  </si>
  <si>
    <t>リーダシップ、チームワーク</t>
    <phoneticPr fontId="33"/>
  </si>
  <si>
    <t>文化と価値観</t>
    <rPh sb="0" eb="2">
      <t>ブンカ</t>
    </rPh>
    <rPh sb="3" eb="6">
      <t>カチカン</t>
    </rPh>
    <phoneticPr fontId="33"/>
  </si>
  <si>
    <t>対立と危機</t>
    <rPh sb="0" eb="2">
      <t>タイリツ</t>
    </rPh>
    <rPh sb="3" eb="5">
      <t>キキ</t>
    </rPh>
    <phoneticPr fontId="33"/>
  </si>
  <si>
    <t>田中次郎</t>
    <rPh sb="0" eb="4">
      <t>タナカジロウ</t>
    </rPh>
    <phoneticPr fontId="33"/>
  </si>
  <si>
    <t>070-7777-xxxx</t>
    <phoneticPr fontId="33"/>
  </si>
  <si>
    <t>課長</t>
    <rPh sb="0" eb="2">
      <t>カチョウ</t>
    </rPh>
    <phoneticPr fontId="33"/>
  </si>
  <si>
    <t>tanatan@pms.com</t>
    <phoneticPr fontId="33"/>
  </si>
  <si>
    <t>5年間に取得したCPDポイント情報を記入例に従って記入ください。</t>
    <rPh sb="1" eb="3">
      <t>ネンカン</t>
    </rPh>
    <rPh sb="4" eb="6">
      <t>シュトク</t>
    </rPh>
    <rPh sb="15" eb="17">
      <t>ジョウホウ</t>
    </rPh>
    <phoneticPr fontId="33"/>
  </si>
  <si>
    <t>レベルD用</t>
    <phoneticPr fontId="33"/>
  </si>
  <si>
    <t>セルフアセスメントシート</t>
    <phoneticPr fontId="33"/>
  </si>
  <si>
    <t>Version 1.0</t>
    <phoneticPr fontId="33"/>
  </si>
  <si>
    <t>(1)私の名前と認証に関連する詳細情報(取得ドメイン、レベルなど)を</t>
    <phoneticPr fontId="33"/>
  </si>
  <si>
    <t>認証機関SPMCBおよびIPMAのWEBサイトに公開することを承認します。</t>
    <phoneticPr fontId="33"/>
  </si>
  <si>
    <t>(2)私の名前と認証に関連する詳細情報(取得ドメイン、レベルなどを</t>
    <phoneticPr fontId="33"/>
  </si>
  <si>
    <t>認証機関SPMCBおよびIPMAのWEBサイトに公開することを承認しません。</t>
    <phoneticPr fontId="33"/>
  </si>
  <si>
    <t>認証機関SPMCBおよびIPMAのWEBサイトに公開することを承認します。</t>
    <phoneticPr fontId="33"/>
  </si>
  <si>
    <t>認証機関SPMCBおよびIPMAのWEBサイトに公開することを承認しません。</t>
    <phoneticPr fontId="33"/>
  </si>
  <si>
    <t>ローマ字名</t>
    <rPh sb="3" eb="5">
      <t>ジメイ</t>
    </rPh>
    <phoneticPr fontId="33"/>
  </si>
  <si>
    <t>Ichiro Suzuki</t>
    <phoneticPr fontId="33"/>
  </si>
  <si>
    <t>鈴木一郎</t>
    <rPh sb="0" eb="2">
      <t>スズキ</t>
    </rPh>
    <rPh sb="2" eb="4">
      <t>イチロウ</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</si>
</sst>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mm\-dd;@"/>
  </numFmts>
  <fonts count="67" x14ac:knownFonts="1">
    <font>
      <sz val="10"/>
      <color theme="1"/>
      <name val="Calibri"/>
      <family val="2"/>
    </font>
    <font>
      <sz val="11"/>
      <color theme="1"/>
      <name val="Meiryo UI"/>
      <family val="2"/>
      <charset val="128"/>
    </font>
    <font>
      <sz val="10"/>
      <color theme="1"/>
      <name val="ＭＳ Ｐゴシック"/>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b/>
      <i/>
      <sz val="11"/>
      <color rgb="FF008000"/>
      <name val="Arial"/>
      <family val="2"/>
    </font>
    <font>
      <sz val="12"/>
      <color theme="1"/>
      <name val="ＭＳ Ｐ明朝"/>
      <family val="2"/>
      <scheme val="minor"/>
    </font>
    <font>
      <sz val="10"/>
      <color theme="1"/>
      <name val="ＭＳ Ｐ明朝"/>
      <family val="1"/>
      <charset val="128"/>
      <scheme val="minor"/>
    </font>
    <font>
      <b/>
      <sz val="9"/>
      <color theme="1"/>
      <name val="ＭＳ ゴシック"/>
      <family val="3"/>
      <charset val="128"/>
      <scheme val="major"/>
    </font>
    <font>
      <u/>
      <sz val="12"/>
      <color theme="10"/>
      <name val="ＭＳ Ｐ明朝"/>
      <family val="2"/>
      <scheme val="minor"/>
    </font>
    <font>
      <sz val="10"/>
      <name val="Verdana"/>
      <family val="2"/>
    </font>
    <font>
      <b/>
      <sz val="8"/>
      <color theme="1"/>
      <name val="ＭＳ ゴシック"/>
      <family val="3"/>
      <charset val="128"/>
      <scheme val="major"/>
    </font>
    <font>
      <sz val="10"/>
      <color theme="2"/>
      <name val="ＭＳ Ｐ明朝"/>
      <family val="1"/>
      <charset val="128"/>
      <scheme val="minor"/>
    </font>
    <font>
      <b/>
      <sz val="10"/>
      <color theme="1"/>
      <name val="ＭＳ Ｐ明朝"/>
      <family val="1"/>
      <charset val="128"/>
      <scheme val="minor"/>
    </font>
    <font>
      <sz val="10"/>
      <color theme="1"/>
      <name val="Cambria"/>
      <family val="1"/>
    </font>
    <font>
      <sz val="10"/>
      <color theme="1"/>
      <name val="Arial"/>
      <family val="2"/>
    </font>
    <font>
      <b/>
      <sz val="9"/>
      <color theme="1"/>
      <name val="Arial"/>
      <family val="2"/>
    </font>
    <font>
      <sz val="11"/>
      <color theme="2"/>
      <name val="Arial"/>
      <family val="2"/>
    </font>
    <font>
      <sz val="11"/>
      <color rgb="FF000000"/>
      <name val="Arial"/>
      <family val="2"/>
    </font>
    <font>
      <b/>
      <i/>
      <sz val="11"/>
      <color rgb="FFFF0000"/>
      <name val="Arial"/>
      <family val="2"/>
    </font>
    <font>
      <sz val="10"/>
      <color theme="0"/>
      <name val="ＭＳ Ｐ明朝"/>
      <family val="1"/>
      <charset val="128"/>
      <scheme val="minor"/>
    </font>
    <font>
      <b/>
      <sz val="9"/>
      <color theme="0"/>
      <name val="ＭＳ ゴシック"/>
      <family val="3"/>
      <charset val="128"/>
      <scheme val="major"/>
    </font>
    <font>
      <b/>
      <sz val="10"/>
      <color theme="0"/>
      <name val="ＭＳ Ｐ明朝"/>
      <family val="1"/>
      <charset val="128"/>
      <scheme val="minor"/>
    </font>
    <font>
      <sz val="11"/>
      <color theme="0"/>
      <name val="Arial"/>
      <family val="2"/>
    </font>
    <font>
      <b/>
      <sz val="16"/>
      <name val="ＭＳ Ｐゴシック"/>
      <family val="3"/>
      <charset val="128"/>
    </font>
    <font>
      <sz val="6"/>
      <name val="ＭＳ Ｐゴシック"/>
      <family val="3"/>
      <charset val="128"/>
    </font>
    <font>
      <sz val="11"/>
      <color theme="1"/>
      <name val="ＭＳ Ｐゴシック"/>
      <family val="3"/>
      <charset val="128"/>
    </font>
    <font>
      <sz val="11"/>
      <color theme="1"/>
      <name val="Arial"/>
      <family val="3"/>
      <charset val="128"/>
    </font>
    <font>
      <b/>
      <sz val="10"/>
      <color theme="1"/>
      <name val="ＭＳ Ｐゴシック"/>
      <family val="3"/>
      <charset val="128"/>
    </font>
    <font>
      <b/>
      <sz val="9"/>
      <color theme="1"/>
      <name val="ＭＳ Ｐゴシック"/>
      <family val="3"/>
      <charset val="128"/>
    </font>
    <font>
      <b/>
      <sz val="9"/>
      <color theme="1"/>
      <name val="Arial"/>
      <family val="3"/>
      <charset val="128"/>
    </font>
    <font>
      <b/>
      <sz val="9"/>
      <color theme="1"/>
      <name val="Arial"/>
      <family val="2"/>
      <charset val="128"/>
    </font>
    <font>
      <b/>
      <sz val="14"/>
      <name val="ＭＳ Ｐゴシック"/>
      <family val="3"/>
      <charset val="128"/>
    </font>
    <font>
      <b/>
      <sz val="10"/>
      <color theme="1"/>
      <name val="ＭＳ Ｐゴシック"/>
      <family val="2"/>
      <charset val="128"/>
    </font>
    <font>
      <sz val="11"/>
      <color theme="2"/>
      <name val="ＭＳ Ｐゴシック"/>
      <family val="3"/>
      <charset val="128"/>
    </font>
    <font>
      <sz val="12"/>
      <color indexed="8"/>
      <name val="Verdana"/>
      <family val="2"/>
    </font>
    <font>
      <sz val="11"/>
      <color theme="1"/>
      <name val="ＭＳ Ｐゴシック"/>
      <family val="2"/>
      <charset val="128"/>
    </font>
    <font>
      <b/>
      <i/>
      <sz val="11"/>
      <color rgb="FF008000"/>
      <name val="ＭＳ Ｐゴシック"/>
      <family val="2"/>
      <charset val="128"/>
    </font>
    <font>
      <b/>
      <i/>
      <sz val="14"/>
      <color theme="3"/>
      <name val="ＭＳ Ｐゴシック"/>
      <family val="2"/>
      <charset val="128"/>
    </font>
    <font>
      <b/>
      <sz val="16"/>
      <name val="Arial"/>
      <family val="3"/>
      <charset val="128"/>
    </font>
    <font>
      <b/>
      <sz val="16"/>
      <name val="Arial"/>
      <family val="3"/>
    </font>
    <font>
      <sz val="11"/>
      <color theme="1"/>
      <name val="メイリオ"/>
      <family val="3"/>
      <charset val="128"/>
    </font>
    <font>
      <sz val="10"/>
      <color theme="1"/>
      <name val="メイリオ"/>
      <family val="3"/>
      <charset val="128"/>
    </font>
    <font>
      <b/>
      <sz val="11"/>
      <color theme="1"/>
      <name val="メイリオ"/>
      <family val="3"/>
      <charset val="128"/>
    </font>
    <font>
      <b/>
      <sz val="11"/>
      <color theme="2"/>
      <name val="メイリオ"/>
      <family val="3"/>
      <charset val="128"/>
    </font>
    <font>
      <sz val="11"/>
      <color theme="1"/>
      <name val="Calibri"/>
      <family val="2"/>
    </font>
    <font>
      <sz val="11"/>
      <color theme="1"/>
      <name val="Meiryo UI"/>
      <family val="2"/>
      <charset val="128"/>
    </font>
    <font>
      <sz val="11"/>
      <color theme="1"/>
      <name val="Segoe UI Symbol"/>
      <family val="2"/>
    </font>
    <font>
      <sz val="11"/>
      <color theme="1"/>
      <name val="MS UI Gothic"/>
      <family val="2"/>
      <charset val="1"/>
    </font>
    <font>
      <u/>
      <sz val="11"/>
      <color theme="10"/>
      <name val="Calibri"/>
      <family val="2"/>
    </font>
    <font>
      <sz val="10"/>
      <color theme="1"/>
      <name val="Meiryo UI"/>
      <family val="3"/>
      <charset val="128"/>
    </font>
    <font>
      <sz val="11"/>
      <color theme="1"/>
      <name val="Meiryo UI"/>
      <family val="3"/>
      <charset val="128"/>
    </font>
    <font>
      <sz val="10"/>
      <color theme="1"/>
      <name val="Segoe UI Symbol"/>
      <family val="2"/>
    </font>
    <font>
      <sz val="11"/>
      <color rgb="FFFF0000"/>
      <name val="メイリオ"/>
      <family val="3"/>
      <charset val="128"/>
    </font>
    <font>
      <b/>
      <u/>
      <sz val="11"/>
      <color theme="10"/>
      <name val="Calibri"/>
      <family val="2"/>
    </font>
    <font>
      <sz val="11"/>
      <color theme="2"/>
      <name val="ＭＳ Ｐゴシック"/>
      <family val="2"/>
      <charset val="128"/>
    </font>
    <font>
      <sz val="11"/>
      <name val="メイリオ"/>
      <family val="3"/>
      <charset val="128"/>
    </font>
    <font>
      <b/>
      <i/>
      <sz val="14"/>
      <color theme="1"/>
      <name val="ＭＳ Ｐゴシック"/>
      <family val="3"/>
      <charset val="128"/>
    </font>
    <font>
      <b/>
      <i/>
      <sz val="16"/>
      <name val="ＭＳ Ｐゴシック"/>
      <family val="3"/>
      <charset val="128"/>
    </font>
  </fonts>
  <fills count="7">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7"/>
        <bgColor indexed="64"/>
      </patternFill>
    </fill>
    <fill>
      <patternFill patternType="solid">
        <fgColor theme="9" tint="0.79998168889431442"/>
        <bgColor indexed="64"/>
      </patternFill>
    </fill>
    <fill>
      <patternFill patternType="solid">
        <fgColor theme="2" tint="0.79998168889431442"/>
        <bgColor indexed="64"/>
      </patternFill>
    </fill>
  </fills>
  <borders count="19">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bottom/>
      <diagonal/>
    </border>
    <border diagonalDown="1">
      <left style="hair">
        <color auto="1"/>
      </left>
      <right style="hair">
        <color auto="1"/>
      </right>
      <top style="hair">
        <color auto="1"/>
      </top>
      <bottom style="hair">
        <color auto="1"/>
      </bottom>
      <diagonal style="dotted">
        <color auto="1"/>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s>
  <cellStyleXfs count="403">
    <xf numFmtId="0" fontId="0" fillId="0" borderId="0"/>
    <xf numFmtId="0" fontId="4" fillId="0" borderId="0">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10" fillId="0" borderId="0">
      <alignment horizontal="center" vertical="center" wrapText="1"/>
    </xf>
    <xf numFmtId="0" fontId="6" fillId="0" borderId="0">
      <alignment vertical="center"/>
    </xf>
    <xf numFmtId="0" fontId="7" fillId="0" borderId="0">
      <alignment vertical="center"/>
    </xf>
    <xf numFmtId="0" fontId="5" fillId="0" borderId="0">
      <alignment horizontal="justify" vertical="center"/>
    </xf>
    <xf numFmtId="0" fontId="11" fillId="0" borderId="0">
      <alignment horizontal="center" vertical="center"/>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4" fillId="0" borderId="0"/>
    <xf numFmtId="0" fontId="17" fillId="0" borderId="0" applyNumberFormat="0" applyFill="0" applyBorder="0" applyAlignment="0" applyProtection="0"/>
    <xf numFmtId="0" fontId="18" fillId="0" borderId="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3" fillId="0" borderId="1">
      <alignment horizontal="left" vertical="center" wrapText="1"/>
    </xf>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43" fillId="0" borderId="0" applyNumberFormat="0" applyFill="0" applyBorder="0" applyProtection="0">
      <alignment vertical="top" wrapText="1"/>
    </xf>
    <xf numFmtId="0" fontId="8" fillId="0" borderId="0" applyNumberFormat="0" applyFill="0" applyBorder="0" applyAlignment="0" applyProtection="0"/>
  </cellStyleXfs>
  <cellXfs count="140">
    <xf numFmtId="0" fontId="0" fillId="0" borderId="0" xfId="0"/>
    <xf numFmtId="0" fontId="4" fillId="0" borderId="0" xfId="1">
      <alignment horizontal="left" vertical="center"/>
    </xf>
    <xf numFmtId="0" fontId="7" fillId="0" borderId="0" xfId="6">
      <alignment vertical="center"/>
    </xf>
    <xf numFmtId="0" fontId="15" fillId="0" borderId="0" xfId="19" applyFont="1" applyAlignment="1">
      <alignment horizontal="left" vertical="center"/>
    </xf>
    <xf numFmtId="0" fontId="25" fillId="3" borderId="1" xfId="1" applyFont="1" applyFill="1" applyBorder="1" applyAlignment="1" applyProtection="1">
      <alignment horizontal="center" vertical="center"/>
      <protection locked="0"/>
    </xf>
    <xf numFmtId="0" fontId="26" fillId="0" borderId="0" xfId="0" applyFont="1" applyAlignment="1">
      <alignment horizontal="left" vertical="center"/>
    </xf>
    <xf numFmtId="0" fontId="25" fillId="3" borderId="1" xfId="19" applyFont="1" applyFill="1" applyBorder="1" applyAlignment="1" applyProtection="1">
      <alignment vertical="center"/>
      <protection locked="0"/>
    </xf>
    <xf numFmtId="0" fontId="4" fillId="0" borderId="0" xfId="1" applyAlignment="1">
      <alignment horizontal="right" vertical="center"/>
    </xf>
    <xf numFmtId="0" fontId="11" fillId="0" borderId="0" xfId="8" applyAlignment="1">
      <alignment horizontal="right" vertical="center"/>
    </xf>
    <xf numFmtId="1" fontId="4" fillId="0" borderId="0" xfId="1" applyNumberFormat="1" applyAlignment="1">
      <alignment horizontal="center" vertical="center"/>
    </xf>
    <xf numFmtId="0" fontId="7" fillId="0" borderId="0" xfId="6" applyAlignment="1">
      <alignment horizontal="right" vertical="center"/>
    </xf>
    <xf numFmtId="3" fontId="4" fillId="0" borderId="0" xfId="1" applyNumberFormat="1" applyAlignment="1">
      <alignment horizontal="center" vertical="center"/>
    </xf>
    <xf numFmtId="0" fontId="4" fillId="0" borderId="3" xfId="1" applyBorder="1">
      <alignment horizontal="left" vertical="center"/>
    </xf>
    <xf numFmtId="0" fontId="31" fillId="0" borderId="0" xfId="1" applyFont="1">
      <alignment horizontal="left" vertical="center"/>
    </xf>
    <xf numFmtId="0" fontId="32" fillId="0" borderId="0" xfId="5" applyFont="1">
      <alignment vertical="center"/>
    </xf>
    <xf numFmtId="0" fontId="38" fillId="2" borderId="5" xfId="8" applyFont="1" applyFill="1" applyBorder="1" applyAlignment="1">
      <alignment horizontal="center" vertical="center" wrapText="1"/>
    </xf>
    <xf numFmtId="0" fontId="40" fillId="0" borderId="0" xfId="6" applyFont="1" applyAlignment="1">
      <alignment horizontal="right" vertical="center"/>
    </xf>
    <xf numFmtId="0" fontId="34" fillId="0" borderId="3" xfId="1" applyFont="1" applyBorder="1">
      <alignment horizontal="left" vertical="center"/>
    </xf>
    <xf numFmtId="0" fontId="41" fillId="0" borderId="0" xfId="8" applyFont="1">
      <alignment horizontal="center" vertical="center"/>
    </xf>
    <xf numFmtId="0" fontId="46" fillId="0" borderId="0" xfId="6" applyFont="1">
      <alignment vertical="center"/>
    </xf>
    <xf numFmtId="0" fontId="41" fillId="0" borderId="0" xfId="8" applyFont="1" applyAlignment="1">
      <alignment horizontal="left"/>
    </xf>
    <xf numFmtId="0" fontId="44" fillId="0" borderId="0" xfId="1" applyFont="1">
      <alignment horizontal="left" vertical="center"/>
    </xf>
    <xf numFmtId="0" fontId="39" fillId="2" borderId="8" xfId="8" applyFont="1" applyFill="1" applyBorder="1" applyAlignment="1">
      <alignment horizontal="center" vertical="center" wrapText="1"/>
    </xf>
    <xf numFmtId="0" fontId="25" fillId="3" borderId="8" xfId="1" applyFont="1" applyFill="1" applyBorder="1" applyAlignment="1" applyProtection="1">
      <alignment horizontal="center" vertical="center"/>
      <protection locked="0"/>
    </xf>
    <xf numFmtId="0" fontId="4" fillId="0" borderId="0" xfId="0" applyFont="1" applyAlignment="1">
      <alignment horizontal="justify" vertical="center"/>
    </xf>
    <xf numFmtId="0" fontId="49" fillId="0" borderId="0" xfId="0" applyFont="1" applyAlignment="1">
      <alignment vertical="center"/>
    </xf>
    <xf numFmtId="0" fontId="50" fillId="0" borderId="0" xfId="0" applyFont="1"/>
    <xf numFmtId="0" fontId="49" fillId="0" borderId="0" xfId="0" applyFont="1"/>
    <xf numFmtId="0" fontId="51" fillId="0" borderId="0" xfId="0" applyFont="1"/>
    <xf numFmtId="0" fontId="52" fillId="0" borderId="0" xfId="0" applyFont="1"/>
    <xf numFmtId="0" fontId="0" fillId="0" borderId="9" xfId="0" applyBorder="1"/>
    <xf numFmtId="0" fontId="49" fillId="0" borderId="9" xfId="0" applyFont="1" applyBorder="1"/>
    <xf numFmtId="0" fontId="49" fillId="0" borderId="0" xfId="0" applyFont="1" applyAlignment="1">
      <alignment horizontal="center"/>
    </xf>
    <xf numFmtId="0" fontId="49" fillId="6" borderId="9" xfId="0" applyFont="1" applyFill="1" applyBorder="1"/>
    <xf numFmtId="0" fontId="49" fillId="0" borderId="10" xfId="0" applyFont="1" applyBorder="1"/>
    <xf numFmtId="0" fontId="49" fillId="6" borderId="13" xfId="0" applyFont="1" applyFill="1" applyBorder="1"/>
    <xf numFmtId="0" fontId="49" fillId="0" borderId="13" xfId="0" applyFont="1" applyBorder="1"/>
    <xf numFmtId="0" fontId="49" fillId="6" borderId="9" xfId="0" applyFont="1" applyFill="1" applyBorder="1" applyAlignment="1">
      <alignment horizontal="center" vertical="center"/>
    </xf>
    <xf numFmtId="0" fontId="52" fillId="0" borderId="0" xfId="0" applyFont="1" applyAlignment="1">
      <alignment vertical="center"/>
    </xf>
    <xf numFmtId="0" fontId="57" fillId="0" borderId="0" xfId="402" applyFont="1" applyAlignment="1">
      <alignment vertical="center"/>
    </xf>
    <xf numFmtId="0" fontId="54" fillId="0" borderId="0" xfId="0" applyFont="1"/>
    <xf numFmtId="0" fontId="8" fillId="0" borderId="0" xfId="402"/>
    <xf numFmtId="0" fontId="59" fillId="6" borderId="9" xfId="0" applyFont="1" applyFill="1" applyBorder="1"/>
    <xf numFmtId="177" fontId="49" fillId="0" borderId="9" xfId="0" applyNumberFormat="1" applyFont="1" applyBorder="1"/>
    <xf numFmtId="0" fontId="60" fillId="0" borderId="10" xfId="0" applyFont="1" applyBorder="1" applyAlignment="1">
      <alignment horizontal="center" vertical="center"/>
    </xf>
    <xf numFmtId="0" fontId="49" fillId="6" borderId="9" xfId="0" applyFont="1" applyFill="1" applyBorder="1" applyAlignment="1">
      <alignment horizontal="center"/>
    </xf>
    <xf numFmtId="0" fontId="4" fillId="0" borderId="0" xfId="1" applyAlignment="1">
      <alignment horizontal="center" vertical="center"/>
    </xf>
    <xf numFmtId="0" fontId="61" fillId="0" borderId="0" xfId="0" applyFont="1"/>
    <xf numFmtId="0" fontId="62" fillId="0" borderId="0" xfId="402" applyFont="1" applyAlignment="1">
      <alignment horizontal="left"/>
    </xf>
    <xf numFmtId="0" fontId="49" fillId="0" borderId="9" xfId="0" applyFont="1" applyBorder="1" applyAlignment="1">
      <alignment horizontal="left" vertical="top"/>
    </xf>
    <xf numFmtId="0" fontId="49" fillId="0" borderId="9" xfId="0" applyFont="1" applyBorder="1" applyAlignment="1">
      <alignment horizontal="left" vertical="top" wrapText="1"/>
    </xf>
    <xf numFmtId="0" fontId="49" fillId="6" borderId="9" xfId="0" applyFont="1" applyFill="1" applyBorder="1" applyAlignment="1">
      <alignment horizontal="left"/>
    </xf>
    <xf numFmtId="0" fontId="2" fillId="0" borderId="9" xfId="0" applyFont="1" applyBorder="1" applyAlignment="1">
      <alignment horizontal="center" vertical="center"/>
    </xf>
    <xf numFmtId="0" fontId="15" fillId="0" borderId="0" xfId="19" applyFont="1" applyAlignment="1">
      <alignment vertical="center"/>
    </xf>
    <xf numFmtId="0" fontId="28" fillId="0" borderId="0" xfId="19" applyFont="1" applyAlignment="1">
      <alignment vertical="center"/>
    </xf>
    <xf numFmtId="0" fontId="19" fillId="0" borderId="7" xfId="19" applyFont="1" applyBorder="1" applyAlignment="1">
      <alignment horizontal="center" vertical="center"/>
    </xf>
    <xf numFmtId="0" fontId="19" fillId="0" borderId="0" xfId="19" applyFont="1" applyAlignment="1">
      <alignment horizontal="center" vertical="center"/>
    </xf>
    <xf numFmtId="0" fontId="20" fillId="0" borderId="0" xfId="19" applyFont="1" applyAlignment="1">
      <alignment horizontal="left" vertical="center" indent="1"/>
    </xf>
    <xf numFmtId="0" fontId="27" fillId="0" borderId="0" xfId="19" applyFont="1" applyAlignment="1">
      <alignment horizontal="left" vertical="center"/>
    </xf>
    <xf numFmtId="0" fontId="4" fillId="0" borderId="0" xfId="1" applyAlignment="1">
      <alignment vertical="center" wrapText="1"/>
    </xf>
    <xf numFmtId="0" fontId="16" fillId="0" borderId="0" xfId="19" applyFont="1" applyAlignment="1">
      <alignment vertical="center"/>
    </xf>
    <xf numFmtId="0" fontId="29" fillId="0" borderId="0" xfId="19" applyFont="1" applyAlignment="1">
      <alignment vertical="center"/>
    </xf>
    <xf numFmtId="0" fontId="11" fillId="0" borderId="6" xfId="8" applyBorder="1" applyAlignment="1">
      <alignment horizontal="center" vertical="center" wrapText="1"/>
    </xf>
    <xf numFmtId="0" fontId="15" fillId="0" borderId="0" xfId="19" applyFont="1" applyAlignment="1">
      <alignment horizontal="center" vertical="center"/>
    </xf>
    <xf numFmtId="0" fontId="4" fillId="0" borderId="2" xfId="19" applyFont="1" applyBorder="1" applyAlignment="1">
      <alignment horizontal="right" vertical="center"/>
    </xf>
    <xf numFmtId="0" fontId="20" fillId="0" borderId="6" xfId="19" applyFont="1" applyBorder="1" applyAlignment="1">
      <alignment horizontal="center" vertical="center"/>
    </xf>
    <xf numFmtId="0" fontId="25" fillId="0" borderId="0" xfId="1" applyFont="1">
      <alignment horizontal="left" vertical="center"/>
    </xf>
    <xf numFmtId="0" fontId="21" fillId="0" borderId="0" xfId="19" applyFont="1" applyAlignment="1">
      <alignment vertical="center"/>
    </xf>
    <xf numFmtId="176" fontId="21" fillId="0" borderId="0" xfId="19" applyNumberFormat="1" applyFont="1" applyAlignment="1">
      <alignment horizontal="center" vertical="center"/>
    </xf>
    <xf numFmtId="0" fontId="21" fillId="0" borderId="0" xfId="19" applyFont="1" applyAlignment="1">
      <alignment horizontal="left" vertical="center"/>
    </xf>
    <xf numFmtId="0" fontId="30" fillId="0" borderId="0" xfId="19" applyFont="1" applyAlignment="1">
      <alignment vertical="center"/>
    </xf>
    <xf numFmtId="0" fontId="22" fillId="0" borderId="0" xfId="19" applyFont="1" applyAlignment="1">
      <alignment vertical="center" wrapText="1"/>
    </xf>
    <xf numFmtId="0" fontId="4" fillId="0" borderId="0" xfId="19" applyFont="1" applyAlignment="1">
      <alignment vertical="center"/>
    </xf>
    <xf numFmtId="0" fontId="42" fillId="0" borderId="0" xfId="1" applyFont="1">
      <alignment horizontal="left" vertical="center"/>
    </xf>
    <xf numFmtId="0" fontId="61" fillId="0" borderId="9" xfId="0" applyFont="1" applyBorder="1"/>
    <xf numFmtId="0" fontId="8" fillId="0" borderId="9" xfId="402" applyBorder="1"/>
    <xf numFmtId="0" fontId="64" fillId="0" borderId="9" xfId="0" applyFont="1" applyBorder="1"/>
    <xf numFmtId="0" fontId="64" fillId="0" borderId="0" xfId="0" applyFont="1" applyAlignment="1">
      <alignment vertical="center"/>
    </xf>
    <xf numFmtId="0" fontId="64" fillId="6" borderId="9" xfId="0" applyFont="1" applyFill="1" applyBorder="1" applyAlignment="1">
      <alignment vertical="center"/>
    </xf>
    <xf numFmtId="0" fontId="64" fillId="6" borderId="9" xfId="0" applyFont="1" applyFill="1" applyBorder="1"/>
    <xf numFmtId="0" fontId="65" fillId="0" borderId="0" xfId="19" applyFont="1" applyAlignment="1">
      <alignment vertical="center"/>
    </xf>
    <xf numFmtId="0" fontId="66" fillId="0" borderId="0" xfId="5" applyFont="1">
      <alignment vertical="center"/>
    </xf>
    <xf numFmtId="0" fontId="49" fillId="6" borderId="9" xfId="0" applyFont="1" applyFill="1" applyBorder="1" applyAlignment="1">
      <alignment horizontal="left" vertical="top"/>
    </xf>
    <xf numFmtId="0" fontId="49" fillId="0" borderId="9" xfId="0" applyFont="1" applyBorder="1" applyAlignment="1">
      <alignment horizontal="left" vertical="top"/>
    </xf>
    <xf numFmtId="0" fontId="49" fillId="6" borderId="11" xfId="0" applyFont="1" applyFill="1" applyBorder="1" applyAlignment="1">
      <alignment horizontal="left"/>
    </xf>
    <xf numFmtId="0" fontId="49" fillId="6" borderId="12" xfId="0" applyFont="1" applyFill="1" applyBorder="1" applyAlignment="1">
      <alignment horizontal="left"/>
    </xf>
    <xf numFmtId="0" fontId="59" fillId="0" borderId="9" xfId="0" applyFont="1" applyBorder="1" applyAlignment="1">
      <alignment horizontal="left"/>
    </xf>
    <xf numFmtId="0" fontId="51" fillId="6" borderId="9" xfId="0" applyFont="1" applyFill="1" applyBorder="1" applyAlignment="1">
      <alignment horizontal="left" vertical="top"/>
    </xf>
    <xf numFmtId="0" fontId="4" fillId="0" borderId="0" xfId="1" applyAlignment="1">
      <alignment horizontal="center" vertical="center"/>
    </xf>
    <xf numFmtId="0" fontId="47" fillId="0" borderId="0" xfId="4" applyFont="1">
      <alignment horizontal="center" vertical="center" wrapText="1"/>
    </xf>
    <xf numFmtId="0" fontId="49" fillId="0" borderId="0" xfId="0" applyFont="1" applyAlignment="1">
      <alignment horizontal="left" vertical="center"/>
    </xf>
    <xf numFmtId="0" fontId="57" fillId="0" borderId="9" xfId="402" applyFont="1" applyBorder="1" applyAlignment="1">
      <alignment horizontal="left"/>
    </xf>
    <xf numFmtId="0" fontId="53" fillId="0" borderId="9" xfId="0" applyFont="1" applyBorder="1" applyAlignment="1">
      <alignment horizontal="left"/>
    </xf>
    <xf numFmtId="177" fontId="49" fillId="0" borderId="9" xfId="0" applyNumberFormat="1" applyFont="1" applyBorder="1" applyAlignment="1">
      <alignment horizontal="left"/>
    </xf>
    <xf numFmtId="177" fontId="49" fillId="0" borderId="9" xfId="0" applyNumberFormat="1" applyFont="1" applyBorder="1" applyAlignment="1">
      <alignment horizontal="left" vertical="top"/>
    </xf>
    <xf numFmtId="0" fontId="49" fillId="0" borderId="9" xfId="0" applyFont="1" applyBorder="1" applyAlignment="1">
      <alignment horizontal="center"/>
    </xf>
    <xf numFmtId="0" fontId="49" fillId="6" borderId="11" xfId="0" applyFont="1" applyFill="1" applyBorder="1" applyAlignment="1">
      <alignment horizontal="center" vertical="center"/>
    </xf>
    <xf numFmtId="0" fontId="49" fillId="6" borderId="12" xfId="0" applyFont="1" applyFill="1" applyBorder="1" applyAlignment="1">
      <alignment horizontal="center" vertical="center"/>
    </xf>
    <xf numFmtId="0" fontId="53" fillId="0" borderId="15" xfId="0" applyFont="1" applyBorder="1" applyAlignment="1">
      <alignment horizontal="center" vertical="center" wrapText="1"/>
    </xf>
    <xf numFmtId="0" fontId="53" fillId="0" borderId="16" xfId="0" applyFont="1" applyBorder="1" applyAlignment="1">
      <alignment horizontal="center" vertical="center" wrapText="1"/>
    </xf>
    <xf numFmtId="0" fontId="53" fillId="0" borderId="17" xfId="0" applyFont="1" applyBorder="1" applyAlignment="1">
      <alignment horizontal="center" vertical="center" wrapText="1"/>
    </xf>
    <xf numFmtId="0" fontId="49" fillId="0" borderId="18" xfId="0" applyFont="1" applyBorder="1" applyAlignment="1">
      <alignment horizontal="center" vertical="center"/>
    </xf>
    <xf numFmtId="0" fontId="49" fillId="0" borderId="14" xfId="0" applyFont="1" applyBorder="1" applyAlignment="1">
      <alignment horizontal="center" vertical="center"/>
    </xf>
    <xf numFmtId="0" fontId="49" fillId="0" borderId="12" xfId="0" applyFont="1" applyBorder="1" applyAlignment="1">
      <alignment horizontal="center" vertical="center"/>
    </xf>
    <xf numFmtId="0" fontId="59" fillId="0" borderId="11" xfId="0" applyFont="1" applyBorder="1" applyAlignment="1">
      <alignment horizontal="left" vertical="top"/>
    </xf>
    <xf numFmtId="0" fontId="59" fillId="0" borderId="14" xfId="0" applyFont="1" applyBorder="1" applyAlignment="1">
      <alignment horizontal="left" vertical="top"/>
    </xf>
    <xf numFmtId="0" fontId="59" fillId="0" borderId="12" xfId="0" applyFont="1" applyBorder="1" applyAlignment="1">
      <alignment horizontal="left" vertical="top"/>
    </xf>
    <xf numFmtId="0" fontId="49" fillId="0" borderId="11" xfId="0" applyFont="1" applyBorder="1" applyAlignment="1">
      <alignment horizontal="left"/>
    </xf>
    <xf numFmtId="0" fontId="49" fillId="0" borderId="14" xfId="0" applyFont="1" applyBorder="1" applyAlignment="1">
      <alignment horizontal="left"/>
    </xf>
    <xf numFmtId="0" fontId="49" fillId="0" borderId="12" xfId="0" applyFont="1" applyBorder="1" applyAlignment="1">
      <alignment horizontal="left"/>
    </xf>
    <xf numFmtId="0" fontId="49" fillId="6" borderId="13" xfId="0" applyFont="1" applyFill="1" applyBorder="1" applyAlignment="1">
      <alignment horizontal="left"/>
    </xf>
    <xf numFmtId="0" fontId="25" fillId="3" borderId="2" xfId="1" applyFont="1" applyFill="1" applyBorder="1" applyProtection="1">
      <alignment horizontal="left" vertical="center"/>
      <protection locked="0"/>
    </xf>
    <xf numFmtId="0" fontId="25" fillId="3" borderId="3" xfId="1" applyFont="1" applyFill="1" applyBorder="1" applyProtection="1">
      <alignment horizontal="left" vertical="center"/>
      <protection locked="0"/>
    </xf>
    <xf numFmtId="0" fontId="63" fillId="3" borderId="2" xfId="1" quotePrefix="1" applyFont="1" applyFill="1" applyBorder="1" applyAlignment="1" applyProtection="1">
      <alignment horizontal="center" vertical="center"/>
      <protection locked="0"/>
    </xf>
    <xf numFmtId="0" fontId="25" fillId="3" borderId="4" xfId="1" applyFont="1" applyFill="1" applyBorder="1" applyAlignment="1" applyProtection="1">
      <alignment horizontal="center" vertical="center"/>
      <protection locked="0"/>
    </xf>
    <xf numFmtId="0" fontId="45" fillId="0" borderId="0" xfId="0" applyFont="1" applyAlignment="1">
      <alignment horizontal="center" wrapText="1"/>
    </xf>
    <xf numFmtId="0" fontId="13" fillId="0" borderId="0" xfId="0" applyFont="1" applyAlignment="1">
      <alignment horizontal="center" wrapText="1"/>
    </xf>
    <xf numFmtId="0" fontId="5" fillId="4" borderId="2" xfId="1" applyFont="1" applyFill="1" applyBorder="1" applyAlignment="1">
      <alignment horizontal="left" vertical="center" wrapText="1"/>
    </xf>
    <xf numFmtId="0" fontId="5" fillId="4" borderId="3" xfId="1" applyFont="1" applyFill="1" applyBorder="1" applyAlignment="1">
      <alignment horizontal="left" vertical="center" wrapText="1"/>
    </xf>
    <xf numFmtId="0" fontId="5" fillId="4" borderId="4" xfId="1" applyFont="1" applyFill="1" applyBorder="1" applyAlignment="1">
      <alignment horizontal="left" vertical="center" wrapText="1"/>
    </xf>
    <xf numFmtId="0" fontId="35" fillId="5" borderId="2" xfId="1" applyFont="1" applyFill="1" applyBorder="1" applyAlignment="1">
      <alignment horizontal="left" vertical="center" wrapText="1"/>
    </xf>
    <xf numFmtId="0" fontId="4" fillId="5" borderId="3" xfId="1" applyFill="1" applyBorder="1">
      <alignment horizontal="left" vertical="center"/>
    </xf>
    <xf numFmtId="0" fontId="4" fillId="5" borderId="4" xfId="1" applyFill="1" applyBorder="1">
      <alignment horizontal="left" vertical="center"/>
    </xf>
    <xf numFmtId="0" fontId="36" fillId="2" borderId="1" xfId="19" applyFont="1" applyFill="1" applyBorder="1" applyAlignment="1">
      <alignment horizontal="center" vertical="center"/>
    </xf>
    <xf numFmtId="0" fontId="11" fillId="2" borderId="1" xfId="19" applyFont="1" applyFill="1" applyBorder="1" applyAlignment="1">
      <alignment horizontal="center" vertical="center"/>
    </xf>
    <xf numFmtId="0" fontId="41" fillId="2" borderId="5" xfId="8" applyFont="1" applyFill="1" applyBorder="1" applyAlignment="1">
      <alignment horizontal="center" vertical="center" wrapText="1"/>
    </xf>
    <xf numFmtId="0" fontId="11" fillId="2" borderId="5" xfId="8" applyFill="1" applyBorder="1" applyAlignment="1">
      <alignment horizontal="center" vertical="center" wrapText="1"/>
    </xf>
    <xf numFmtId="0" fontId="25" fillId="3" borderId="2" xfId="1" applyFont="1" applyFill="1" applyBorder="1" applyAlignment="1" applyProtection="1">
      <alignment horizontal="left" vertical="top"/>
      <protection locked="0"/>
    </xf>
    <xf numFmtId="0" fontId="25" fillId="3" borderId="3" xfId="1" applyFont="1" applyFill="1" applyBorder="1" applyAlignment="1" applyProtection="1">
      <alignment horizontal="left" vertical="top"/>
      <protection locked="0"/>
    </xf>
    <xf numFmtId="0" fontId="27" fillId="0" borderId="0" xfId="1" applyFont="1" applyAlignment="1">
      <alignment horizontal="center" vertical="center"/>
    </xf>
    <xf numFmtId="0" fontId="8" fillId="0" borderId="9" xfId="402" applyBorder="1" applyAlignment="1">
      <alignment horizontal="left"/>
    </xf>
    <xf numFmtId="0" fontId="0" fillId="0" borderId="9" xfId="0" applyBorder="1" applyAlignment="1">
      <alignment horizontal="left"/>
    </xf>
    <xf numFmtId="0" fontId="58" fillId="0" borderId="11" xfId="0" applyFont="1" applyBorder="1" applyAlignment="1">
      <alignment horizontal="left" vertical="center"/>
    </xf>
    <xf numFmtId="0" fontId="58" fillId="0" borderId="14" xfId="0" applyFont="1" applyBorder="1" applyAlignment="1">
      <alignment horizontal="left" vertical="center"/>
    </xf>
    <xf numFmtId="0" fontId="58" fillId="0" borderId="12" xfId="0" applyFont="1" applyBorder="1" applyAlignment="1">
      <alignment horizontal="left" vertical="center"/>
    </xf>
    <xf numFmtId="0" fontId="0" fillId="0" borderId="11" xfId="0" applyBorder="1" applyAlignment="1">
      <alignment horizontal="left"/>
    </xf>
    <xf numFmtId="0" fontId="0" fillId="0" borderId="14" xfId="0" applyBorder="1" applyAlignment="1">
      <alignment horizontal="left"/>
    </xf>
    <xf numFmtId="0" fontId="0" fillId="0" borderId="12" xfId="0" applyBorder="1" applyAlignment="1">
      <alignment horizontal="left"/>
    </xf>
    <xf numFmtId="0" fontId="58" fillId="0" borderId="9" xfId="0" applyFont="1" applyBorder="1" applyAlignment="1">
      <alignment horizontal="left"/>
    </xf>
    <xf numFmtId="0" fontId="27" fillId="0" borderId="0" xfId="1" applyFont="1">
      <alignment horizontal="left" vertical="center"/>
    </xf>
  </cellXfs>
  <cellStyles count="403">
    <cellStyle name="Hyperlink 2" xfId="20" xr:uid="{00000000-0005-0000-0000-0000F8000000}"/>
    <cellStyle name="ICRHB Document Title" xfId="4" xr:uid="{00000000-0005-0000-0000-0000F9000000}"/>
    <cellStyle name="ICRHB Normal" xfId="1" xr:uid="{00000000-0005-0000-0000-0000FA000000}"/>
    <cellStyle name="ICRHB Paragraph Header" xfId="7" xr:uid="{00000000-0005-0000-0000-0000FB000000}"/>
    <cellStyle name="ICRHB Section Header" xfId="5" xr:uid="{00000000-0005-0000-0000-0000FC000000}"/>
    <cellStyle name="ICRHB Section Subheader" xfId="6" xr:uid="{00000000-0005-0000-0000-0000FD000000}"/>
    <cellStyle name="ICRHB Table Header" xfId="8" xr:uid="{00000000-0005-0000-0000-0000FE000000}"/>
    <cellStyle name="ICRHB Table Text" xfId="128" xr:uid="{00000000-0005-0000-0000-0000FF000000}"/>
    <cellStyle name="Normal 2" xfId="21" xr:uid="{00000000-0005-0000-0000-00008D010000}"/>
    <cellStyle name="Normal 2 2" xfId="19" xr:uid="{00000000-0005-0000-0000-00008E010000}"/>
    <cellStyle name="Normal 3" xfId="22" xr:uid="{00000000-0005-0000-0000-00008F010000}"/>
    <cellStyle name="ハイパーリンク" xfId="2"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17" builtinId="8" hidden="1"/>
    <cellStyle name="ハイパーリンク" xfId="219"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ハイパーリンク" xfId="239" builtinId="8" hidden="1"/>
    <cellStyle name="ハイパーリンク" xfId="241" builtinId="8" hidden="1"/>
    <cellStyle name="ハイパーリンク" xfId="243" builtinId="8" hidden="1"/>
    <cellStyle name="ハイパーリンク" xfId="245" builtinId="8" hidden="1"/>
    <cellStyle name="ハイパーリンク" xfId="247" builtinId="8" hidden="1"/>
    <cellStyle name="ハイパーリンク" xfId="249" builtinId="8" hidden="1"/>
    <cellStyle name="ハイパーリンク" xfId="251" builtinId="8" hidden="1"/>
    <cellStyle name="ハイパーリンク" xfId="253" builtinId="8" hidden="1"/>
    <cellStyle name="ハイパーリンク" xfId="255" builtinId="8" hidden="1"/>
    <cellStyle name="ハイパーリンク" xfId="257" builtinId="8" hidden="1"/>
    <cellStyle name="ハイパーリンク" xfId="259" builtinId="8" hidden="1"/>
    <cellStyle name="ハイパーリンク" xfId="261" builtinId="8" hidden="1"/>
    <cellStyle name="ハイパーリンク" xfId="263" builtinId="8" hidden="1"/>
    <cellStyle name="ハイパーリンク" xfId="265" builtinId="8" hidden="1"/>
    <cellStyle name="ハイパーリンク" xfId="267" builtinId="8" hidden="1"/>
    <cellStyle name="ハイパーリンク" xfId="269" builtinId="8" hidden="1"/>
    <cellStyle name="ハイパーリンク" xfId="271" builtinId="8" hidden="1"/>
    <cellStyle name="ハイパーリンク" xfId="273" builtinId="8" hidden="1"/>
    <cellStyle name="ハイパーリンク" xfId="275" builtinId="8" hidden="1"/>
    <cellStyle name="ハイパーリンク" xfId="277" builtinId="8" hidden="1"/>
    <cellStyle name="ハイパーリンク" xfId="279" builtinId="8" hidden="1"/>
    <cellStyle name="ハイパーリンク" xfId="281" builtinId="8" hidden="1"/>
    <cellStyle name="ハイパーリンク" xfId="283" builtinId="8" hidden="1"/>
    <cellStyle name="ハイパーリンク" xfId="285" builtinId="8" hidden="1"/>
    <cellStyle name="ハイパーリンク" xfId="287" builtinId="8" hidden="1"/>
    <cellStyle name="ハイパーリンク" xfId="289" builtinId="8" hidden="1"/>
    <cellStyle name="ハイパーリンク" xfId="291" builtinId="8" hidden="1"/>
    <cellStyle name="ハイパーリンク" xfId="293" builtinId="8" hidden="1"/>
    <cellStyle name="ハイパーリンク" xfId="295" builtinId="8" hidden="1"/>
    <cellStyle name="ハイパーリンク" xfId="297" builtinId="8" hidden="1"/>
    <cellStyle name="ハイパーリンク" xfId="299" builtinId="8" hidden="1"/>
    <cellStyle name="ハイパーリンク" xfId="301" builtinId="8" hidden="1"/>
    <cellStyle name="ハイパーリンク" xfId="303" builtinId="8" hidden="1"/>
    <cellStyle name="ハイパーリンク" xfId="305" builtinId="8" hidden="1"/>
    <cellStyle name="ハイパーリンク" xfId="307" builtinId="8" hidden="1"/>
    <cellStyle name="ハイパーリンク" xfId="309" builtinId="8" hidden="1"/>
    <cellStyle name="ハイパーリンク" xfId="311" builtinId="8" hidden="1"/>
    <cellStyle name="ハイパーリンク" xfId="313" builtinId="8" hidden="1"/>
    <cellStyle name="ハイパーリンク" xfId="315" builtinId="8" hidden="1"/>
    <cellStyle name="ハイパーリンク" xfId="317" builtinId="8" hidden="1"/>
    <cellStyle name="ハイパーリンク" xfId="319" builtinId="8" hidden="1"/>
    <cellStyle name="ハイパーリンク" xfId="321" builtinId="8" hidden="1"/>
    <cellStyle name="ハイパーリンク" xfId="323" builtinId="8" hidden="1"/>
    <cellStyle name="ハイパーリンク" xfId="325" builtinId="8" hidden="1"/>
    <cellStyle name="ハイパーリンク" xfId="327" builtinId="8" hidden="1"/>
    <cellStyle name="ハイパーリンク" xfId="329" builtinId="8" hidden="1"/>
    <cellStyle name="ハイパーリンク" xfId="331" builtinId="8" hidden="1"/>
    <cellStyle name="ハイパーリンク" xfId="333" builtinId="8" hidden="1"/>
    <cellStyle name="ハイパーリンク" xfId="335" builtinId="8" hidden="1"/>
    <cellStyle name="ハイパーリンク" xfId="337" builtinId="8" hidden="1"/>
    <cellStyle name="ハイパーリンク" xfId="339" builtinId="8" hidden="1"/>
    <cellStyle name="ハイパーリンク" xfId="341" builtinId="8" hidden="1"/>
    <cellStyle name="ハイパーリンク" xfId="343" builtinId="8" hidden="1"/>
    <cellStyle name="ハイパーリンク" xfId="345" builtinId="8" hidden="1"/>
    <cellStyle name="ハイパーリンク" xfId="347" builtinId="8" hidden="1"/>
    <cellStyle name="ハイパーリンク" xfId="349" builtinId="8" hidden="1"/>
    <cellStyle name="ハイパーリンク" xfId="351" builtinId="8" hidden="1"/>
    <cellStyle name="ハイパーリンク" xfId="353" builtinId="8" hidden="1"/>
    <cellStyle name="ハイパーリンク" xfId="355" builtinId="8" hidden="1"/>
    <cellStyle name="ハイパーリンク" xfId="357" builtinId="8" hidden="1"/>
    <cellStyle name="ハイパーリンク" xfId="359" builtinId="8" hidden="1"/>
    <cellStyle name="ハイパーリンク" xfId="361" builtinId="8" hidden="1"/>
    <cellStyle name="ハイパーリンク" xfId="363" builtinId="8" hidden="1"/>
    <cellStyle name="ハイパーリンク" xfId="365" builtinId="8" hidden="1"/>
    <cellStyle name="ハイパーリンク" xfId="367" builtinId="8" hidden="1"/>
    <cellStyle name="ハイパーリンク" xfId="369" builtinId="8" hidden="1"/>
    <cellStyle name="ハイパーリンク" xfId="371" builtinId="8" hidden="1"/>
    <cellStyle name="ハイパーリンク" xfId="373" builtinId="8" hidden="1"/>
    <cellStyle name="ハイパーリンク" xfId="375" builtinId="8" hidden="1"/>
    <cellStyle name="ハイパーリンク" xfId="377" builtinId="8" hidden="1"/>
    <cellStyle name="ハイパーリンク" xfId="379" builtinId="8" hidden="1"/>
    <cellStyle name="ハイパーリンク" xfId="381" builtinId="8" hidden="1"/>
    <cellStyle name="ハイパーリンク" xfId="383" builtinId="8" hidden="1"/>
    <cellStyle name="ハイパーリンク" xfId="385" builtinId="8" hidden="1"/>
    <cellStyle name="ハイパーリンク" xfId="387" builtinId="8" hidden="1"/>
    <cellStyle name="ハイパーリンク" xfId="389" builtinId="8" hidden="1"/>
    <cellStyle name="ハイパーリンク" xfId="391" builtinId="8" hidden="1"/>
    <cellStyle name="ハイパーリンク" xfId="393" builtinId="8" hidden="1"/>
    <cellStyle name="ハイパーリンク" xfId="395" builtinId="8" hidden="1"/>
    <cellStyle name="ハイパーリンク" xfId="397" builtinId="8" hidden="1"/>
    <cellStyle name="ハイパーリンク" xfId="399" builtinId="8" hidden="1"/>
    <cellStyle name="ハイパーリンク" xfId="402" builtinId="8"/>
    <cellStyle name="標準" xfId="0" builtinId="0"/>
    <cellStyle name="標準 2" xfId="401" xr:uid="{32ECA2B8-EBF6-49F1-A098-AFF64F7A1689}"/>
    <cellStyle name="表示済みのハイパーリンク" xfId="3"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3" builtinId="9" hidden="1"/>
    <cellStyle name="表示済みのハイパーリンク" xfId="24" builtinId="9" hidden="1"/>
    <cellStyle name="表示済みのハイパーリンク" xfId="25" builtinId="9" hidden="1"/>
    <cellStyle name="表示済みのハイパーリンク" xfId="26" builtinId="9" hidden="1"/>
    <cellStyle name="表示済みのハイパーリンク" xfId="27" builtinId="9" hidden="1"/>
    <cellStyle name="表示済みのハイパーリンク" xfId="28" builtinId="9" hidden="1"/>
    <cellStyle name="表示済みのハイパーリンク" xfId="29" builtinId="9" hidden="1"/>
    <cellStyle name="表示済みのハイパーリンク" xfId="30" builtinId="9" hidden="1"/>
    <cellStyle name="表示済みのハイパーリンク" xfId="31" builtinId="9" hidden="1"/>
    <cellStyle name="表示済みのハイパーリンク" xfId="32" builtinId="9" hidden="1"/>
    <cellStyle name="表示済みのハイパーリンク" xfId="33" builtinId="9" hidden="1"/>
    <cellStyle name="表示済みのハイパーリンク" xfId="34" builtinId="9" hidden="1"/>
    <cellStyle name="表示済みのハイパーリンク" xfId="35" builtinId="9" hidden="1"/>
    <cellStyle name="表示済みのハイパーリンク" xfId="36" builtinId="9" hidden="1"/>
    <cellStyle name="表示済みのハイパーリンク" xfId="37" builtinId="9" hidden="1"/>
    <cellStyle name="表示済みのハイパーリンク" xfId="38" builtinId="9" hidden="1"/>
    <cellStyle name="表示済みのハイパーリンク" xfId="39" builtinId="9" hidden="1"/>
    <cellStyle name="表示済みのハイパーリンク" xfId="40" builtinId="9" hidden="1"/>
    <cellStyle name="表示済みのハイパーリンク" xfId="41" builtinId="9" hidden="1"/>
    <cellStyle name="表示済みのハイパーリンク" xfId="42" builtinId="9" hidden="1"/>
    <cellStyle name="表示済みのハイパーリンク" xfId="43" builtinId="9" hidden="1"/>
    <cellStyle name="表示済みのハイパーリンク" xfId="44" builtinId="9" hidden="1"/>
    <cellStyle name="表示済みのハイパーリンク" xfId="45" builtinId="9" hidden="1"/>
    <cellStyle name="表示済みのハイパーリンク" xfId="46" builtinId="9" hidden="1"/>
    <cellStyle name="表示済みのハイパーリンク" xfId="47" builtinId="9" hidden="1"/>
    <cellStyle name="表示済みのハイパーリンク" xfId="48" builtinId="9" hidden="1"/>
    <cellStyle name="表示済みのハイパーリンク" xfId="49" builtinId="9" hidden="1"/>
    <cellStyle name="表示済みのハイパーリンク" xfId="50" builtinId="9" hidden="1"/>
    <cellStyle name="表示済みのハイパーリンク" xfId="51" builtinId="9" hidden="1"/>
    <cellStyle name="表示済みのハイパーリンク" xfId="52" builtinId="9" hidden="1"/>
    <cellStyle name="表示済みのハイパーリンク" xfId="53" builtinId="9" hidden="1"/>
    <cellStyle name="表示済みのハイパーリンク" xfId="54" builtinId="9" hidden="1"/>
    <cellStyle name="表示済みのハイパーリンク" xfId="55" builtinId="9" hidden="1"/>
    <cellStyle name="表示済みのハイパーリンク" xfId="56" builtinId="9" hidden="1"/>
    <cellStyle name="表示済みのハイパーリンク" xfId="57" builtinId="9" hidden="1"/>
    <cellStyle name="表示済みのハイパーリンク" xfId="58" builtinId="9" hidden="1"/>
    <cellStyle name="表示済みのハイパーリンク" xfId="59" builtinId="9" hidden="1"/>
    <cellStyle name="表示済みのハイパーリンク" xfId="60" builtinId="9" hidden="1"/>
    <cellStyle name="表示済みのハイパーリンク" xfId="61" builtinId="9" hidden="1"/>
    <cellStyle name="表示済みのハイパーリンク" xfId="62" builtinId="9" hidden="1"/>
    <cellStyle name="表示済みのハイパーリンク" xfId="63" builtinId="9" hidden="1"/>
    <cellStyle name="表示済みのハイパーリンク" xfId="64" builtinId="9" hidden="1"/>
    <cellStyle name="表示済みのハイパーリンク" xfId="65" builtinId="9" hidden="1"/>
    <cellStyle name="表示済みのハイパーリンク" xfId="66" builtinId="9" hidden="1"/>
    <cellStyle name="表示済みのハイパーリンク" xfId="67" builtinId="9" hidden="1"/>
    <cellStyle name="表示済みのハイパーリンク" xfId="68" builtinId="9" hidden="1"/>
    <cellStyle name="表示済みのハイパーリンク" xfId="69" builtinId="9" hidden="1"/>
    <cellStyle name="表示済みのハイパーリンク" xfId="70" builtinId="9" hidden="1"/>
    <cellStyle name="表示済みのハイパーリンク" xfId="71" builtinId="9" hidden="1"/>
    <cellStyle name="表示済みのハイパーリンク" xfId="72" builtinId="9" hidden="1"/>
    <cellStyle name="表示済みのハイパーリンク" xfId="73" builtinId="9" hidden="1"/>
    <cellStyle name="表示済みのハイパーリンク" xfId="74" builtinId="9" hidden="1"/>
    <cellStyle name="表示済みのハイパーリンク" xfId="75" builtinId="9" hidden="1"/>
    <cellStyle name="表示済みのハイパーリンク" xfId="76" builtinId="9" hidden="1"/>
    <cellStyle name="表示済みのハイパーリンク" xfId="77" builtinId="9" hidden="1"/>
    <cellStyle name="表示済みのハイパーリンク" xfId="78" builtinId="9" hidden="1"/>
    <cellStyle name="表示済みのハイパーリンク" xfId="79" builtinId="9" hidden="1"/>
    <cellStyle name="表示済みのハイパーリンク" xfId="80" builtinId="9" hidden="1"/>
    <cellStyle name="表示済みのハイパーリンク" xfId="81" builtinId="9" hidden="1"/>
    <cellStyle name="表示済みのハイパーリンク" xfId="82" builtinId="9" hidden="1"/>
    <cellStyle name="表示済みのハイパーリンク" xfId="83" builtinId="9" hidden="1"/>
    <cellStyle name="表示済みのハイパーリンク" xfId="84" builtinId="9" hidden="1"/>
    <cellStyle name="表示済みのハイパーリンク" xfId="85" builtinId="9" hidden="1"/>
    <cellStyle name="表示済みのハイパーリンク" xfId="86" builtinId="9" hidden="1"/>
    <cellStyle name="表示済みのハイパーリンク" xfId="87" builtinId="9" hidden="1"/>
    <cellStyle name="表示済みのハイパーリンク" xfId="88" builtinId="9" hidden="1"/>
    <cellStyle name="表示済みのハイパーリンク" xfId="89" builtinId="9" hidden="1"/>
    <cellStyle name="表示済みのハイパーリンク" xfId="90" builtinId="9" hidden="1"/>
    <cellStyle name="表示済みのハイパーリンク" xfId="91" builtinId="9" hidden="1"/>
    <cellStyle name="表示済みのハイパーリンク" xfId="92" builtinId="9" hidden="1"/>
    <cellStyle name="表示済みのハイパーリンク" xfId="93" builtinId="9" hidden="1"/>
    <cellStyle name="表示済みのハイパーリンク" xfId="94" builtinId="9" hidden="1"/>
    <cellStyle name="表示済みのハイパーリンク" xfId="95" builtinId="9" hidden="1"/>
    <cellStyle name="表示済みのハイパーリンク" xfId="96" builtinId="9" hidden="1"/>
    <cellStyle name="表示済みのハイパーリンク" xfId="97" builtinId="9" hidden="1"/>
    <cellStyle name="表示済みのハイパーリンク" xfId="98" builtinId="9" hidden="1"/>
    <cellStyle name="表示済みのハイパーリンク" xfId="99" builtinId="9" hidden="1"/>
    <cellStyle name="表示済みのハイパーリンク" xfId="100" builtinId="9" hidden="1"/>
    <cellStyle name="表示済みのハイパーリンク" xfId="101" builtinId="9" hidden="1"/>
    <cellStyle name="表示済みのハイパーリンク" xfId="102" builtinId="9" hidden="1"/>
    <cellStyle name="表示済みのハイパーリンク" xfId="103" builtinId="9" hidden="1"/>
    <cellStyle name="表示済みのハイパーリンク" xfId="104" builtinId="9" hidden="1"/>
    <cellStyle name="表示済みのハイパーリンク" xfId="105" builtinId="9" hidden="1"/>
    <cellStyle name="表示済みのハイパーリンク" xfId="106" builtinId="9" hidden="1"/>
    <cellStyle name="表示済みのハイパーリンク" xfId="107" builtinId="9" hidden="1"/>
    <cellStyle name="表示済みのハイパーリンク" xfId="108" builtinId="9" hidden="1"/>
    <cellStyle name="表示済みのハイパーリンク" xfId="109" builtinId="9" hidden="1"/>
    <cellStyle name="表示済みのハイパーリンク" xfId="110" builtinId="9" hidden="1"/>
    <cellStyle name="表示済みのハイパーリンク" xfId="111" builtinId="9" hidden="1"/>
    <cellStyle name="表示済みのハイパーリンク" xfId="112" builtinId="9" hidden="1"/>
    <cellStyle name="表示済みのハイパーリンク" xfId="113" builtinId="9" hidden="1"/>
    <cellStyle name="表示済みのハイパーリンク" xfId="114" builtinId="9" hidden="1"/>
    <cellStyle name="表示済みのハイパーリンク" xfId="115" builtinId="9" hidden="1"/>
    <cellStyle name="表示済みのハイパーリンク" xfId="116" builtinId="9" hidden="1"/>
    <cellStyle name="表示済みのハイパーリンク" xfId="117" builtinId="9" hidden="1"/>
    <cellStyle name="表示済みのハイパーリンク" xfId="118" builtinId="9" hidden="1"/>
    <cellStyle name="表示済みのハイパーリンク" xfId="119" builtinId="9" hidden="1"/>
    <cellStyle name="表示済みのハイパーリンク" xfId="120" builtinId="9" hidden="1"/>
    <cellStyle name="表示済みのハイパーリンク" xfId="121" builtinId="9" hidden="1"/>
    <cellStyle name="表示済みのハイパーリンク" xfId="122" builtinId="9" hidden="1"/>
    <cellStyle name="表示済みのハイパーリンク" xfId="123" builtinId="9" hidden="1"/>
    <cellStyle name="表示済みのハイパーリンク" xfId="124" builtinId="9" hidden="1"/>
    <cellStyle name="表示済みのハイパーリンク" xfId="125" builtinId="9" hidden="1"/>
    <cellStyle name="表示済みのハイパーリンク" xfId="126" builtinId="9" hidden="1"/>
    <cellStyle name="表示済みのハイパーリンク" xfId="127" builtinId="9" hidden="1"/>
    <cellStyle name="表示済みのハイパーリンク" xfId="129"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0" builtinId="9" hidden="1"/>
    <cellStyle name="表示済みのハイパーリンク" xfId="242" builtinId="9" hidden="1"/>
    <cellStyle name="表示済みのハイパーリンク" xfId="244" builtinId="9" hidden="1"/>
    <cellStyle name="表示済みのハイパーリンク" xfId="246" builtinId="9" hidden="1"/>
    <cellStyle name="表示済みのハイパーリンク" xfId="248" builtinId="9" hidden="1"/>
    <cellStyle name="表示済みのハイパーリンク" xfId="250" builtinId="9" hidden="1"/>
    <cellStyle name="表示済みのハイパーリンク" xfId="252" builtinId="9" hidden="1"/>
    <cellStyle name="表示済みのハイパーリンク" xfId="254" builtinId="9" hidden="1"/>
    <cellStyle name="表示済みのハイパーリンク" xfId="256" builtinId="9" hidden="1"/>
    <cellStyle name="表示済みのハイパーリンク" xfId="258" builtinId="9" hidden="1"/>
    <cellStyle name="表示済みのハイパーリンク" xfId="260" builtinId="9" hidden="1"/>
    <cellStyle name="表示済みのハイパーリンク" xfId="262" builtinId="9" hidden="1"/>
    <cellStyle name="表示済みのハイパーリンク" xfId="264" builtinId="9" hidden="1"/>
    <cellStyle name="表示済みのハイパーリンク" xfId="266" builtinId="9" hidden="1"/>
    <cellStyle name="表示済みのハイパーリンク" xfId="268" builtinId="9" hidden="1"/>
    <cellStyle name="表示済みのハイパーリンク" xfId="270" builtinId="9" hidden="1"/>
    <cellStyle name="表示済みのハイパーリンク" xfId="272" builtinId="9" hidden="1"/>
    <cellStyle name="表示済みのハイパーリンク" xfId="274" builtinId="9" hidden="1"/>
    <cellStyle name="表示済みのハイパーリンク" xfId="276" builtinId="9" hidden="1"/>
    <cellStyle name="表示済みのハイパーリンク" xfId="278" builtinId="9" hidden="1"/>
    <cellStyle name="表示済みのハイパーリンク" xfId="280" builtinId="9" hidden="1"/>
    <cellStyle name="表示済みのハイパーリンク" xfId="282" builtinId="9" hidden="1"/>
    <cellStyle name="表示済みのハイパーリンク" xfId="284" builtinId="9" hidden="1"/>
    <cellStyle name="表示済みのハイパーリンク" xfId="286" builtinId="9" hidden="1"/>
    <cellStyle name="表示済みのハイパーリンク" xfId="288" builtinId="9" hidden="1"/>
    <cellStyle name="表示済みのハイパーリンク" xfId="290" builtinId="9" hidden="1"/>
    <cellStyle name="表示済みのハイパーリンク" xfId="292" builtinId="9" hidden="1"/>
    <cellStyle name="表示済みのハイパーリンク" xfId="294" builtinId="9" hidden="1"/>
    <cellStyle name="表示済みのハイパーリンク" xfId="296" builtinId="9" hidden="1"/>
    <cellStyle name="表示済みのハイパーリンク" xfId="298" builtinId="9" hidden="1"/>
    <cellStyle name="表示済みのハイパーリンク" xfId="300" builtinId="9" hidden="1"/>
    <cellStyle name="表示済みのハイパーリンク" xfId="302" builtinId="9" hidden="1"/>
    <cellStyle name="表示済みのハイパーリンク" xfId="304" builtinId="9" hidden="1"/>
    <cellStyle name="表示済みのハイパーリンク" xfId="306" builtinId="9" hidden="1"/>
    <cellStyle name="表示済みのハイパーリンク" xfId="308" builtinId="9" hidden="1"/>
    <cellStyle name="表示済みのハイパーリンク" xfId="310" builtinId="9" hidden="1"/>
    <cellStyle name="表示済みのハイパーリンク" xfId="312" builtinId="9" hidden="1"/>
    <cellStyle name="表示済みのハイパーリンク" xfId="314" builtinId="9" hidden="1"/>
    <cellStyle name="表示済みのハイパーリンク" xfId="316" builtinId="9" hidden="1"/>
    <cellStyle name="表示済みのハイパーリンク" xfId="318" builtinId="9" hidden="1"/>
    <cellStyle name="表示済みのハイパーリンク" xfId="320" builtinId="9" hidden="1"/>
    <cellStyle name="表示済みのハイパーリンク" xfId="322" builtinId="9" hidden="1"/>
    <cellStyle name="表示済みのハイパーリンク" xfId="324" builtinId="9" hidden="1"/>
    <cellStyle name="表示済みのハイパーリンク" xfId="326" builtinId="9" hidden="1"/>
    <cellStyle name="表示済みのハイパーリンク" xfId="328" builtinId="9" hidden="1"/>
    <cellStyle name="表示済みのハイパーリンク" xfId="330" builtinId="9" hidden="1"/>
    <cellStyle name="表示済みのハイパーリンク" xfId="332" builtinId="9" hidden="1"/>
    <cellStyle name="表示済みのハイパーリンク" xfId="334" builtinId="9" hidden="1"/>
    <cellStyle name="表示済みのハイパーリンク" xfId="336" builtinId="9" hidden="1"/>
    <cellStyle name="表示済みのハイパーリンク" xfId="338" builtinId="9" hidden="1"/>
    <cellStyle name="表示済みのハイパーリンク" xfId="340" builtinId="9" hidden="1"/>
    <cellStyle name="表示済みのハイパーリンク" xfId="342" builtinId="9" hidden="1"/>
    <cellStyle name="表示済みのハイパーリンク" xfId="344" builtinId="9" hidden="1"/>
    <cellStyle name="表示済みのハイパーリンク" xfId="346" builtinId="9" hidden="1"/>
    <cellStyle name="表示済みのハイパーリンク" xfId="348" builtinId="9" hidden="1"/>
    <cellStyle name="表示済みのハイパーリンク" xfId="350" builtinId="9" hidden="1"/>
    <cellStyle name="表示済みのハイパーリンク" xfId="352" builtinId="9" hidden="1"/>
    <cellStyle name="表示済みのハイパーリンク" xfId="354" builtinId="9" hidden="1"/>
    <cellStyle name="表示済みのハイパーリンク" xfId="356" builtinId="9" hidden="1"/>
    <cellStyle name="表示済みのハイパーリンク" xfId="358" builtinId="9" hidden="1"/>
    <cellStyle name="表示済みのハイパーリンク" xfId="360" builtinId="9" hidden="1"/>
    <cellStyle name="表示済みのハイパーリンク" xfId="362" builtinId="9" hidden="1"/>
    <cellStyle name="表示済みのハイパーリンク" xfId="364" builtinId="9" hidden="1"/>
    <cellStyle name="表示済みのハイパーリンク" xfId="366" builtinId="9" hidden="1"/>
    <cellStyle name="表示済みのハイパーリンク" xfId="368" builtinId="9" hidden="1"/>
    <cellStyle name="表示済みのハイパーリンク" xfId="370" builtinId="9" hidden="1"/>
    <cellStyle name="表示済みのハイパーリンク" xfId="372" builtinId="9" hidden="1"/>
    <cellStyle name="表示済みのハイパーリンク" xfId="374" builtinId="9" hidden="1"/>
    <cellStyle name="表示済みのハイパーリンク" xfId="376" builtinId="9" hidden="1"/>
    <cellStyle name="表示済みのハイパーリンク" xfId="378" builtinId="9" hidden="1"/>
    <cellStyle name="表示済みのハイパーリンク" xfId="380" builtinId="9" hidden="1"/>
    <cellStyle name="表示済みのハイパーリンク" xfId="382" builtinId="9" hidden="1"/>
    <cellStyle name="表示済みのハイパーリンク" xfId="384" builtinId="9" hidden="1"/>
    <cellStyle name="表示済みのハイパーリンク" xfId="386" builtinId="9" hidden="1"/>
    <cellStyle name="表示済みのハイパーリンク" xfId="388" builtinId="9" hidden="1"/>
    <cellStyle name="表示済みのハイパーリンク" xfId="390" builtinId="9" hidden="1"/>
    <cellStyle name="表示済みのハイパーリンク" xfId="392" builtinId="9" hidden="1"/>
    <cellStyle name="表示済みのハイパーリンク" xfId="394" builtinId="9" hidden="1"/>
    <cellStyle name="表示済みのハイパーリンク" xfId="396" builtinId="9" hidden="1"/>
    <cellStyle name="表示済みのハイパーリンク" xfId="398" builtinId="9" hidden="1"/>
    <cellStyle name="表示済みのハイパーリンク" xfId="400" builtinId="9" hidden="1"/>
  </cellStyles>
  <dxfs count="18">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709448</xdr:rowOff>
    </xdr:to>
    <xdr:pic>
      <xdr:nvPicPr>
        <xdr:cNvPr id="2" name="Picture 3" descr="D:\IPMA\Website\Intranet\323 Official Graphics\IPMA_full_logo_sm.png">
          <a:extLst>
            <a:ext uri="{FF2B5EF4-FFF2-40B4-BE49-F238E27FC236}">
              <a16:creationId xmlns:a16="http://schemas.microsoft.com/office/drawing/2014/main" id="{73D16FF3-0428-4DF7-AE9B-45E7DEEAD1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294552"/>
          <a:ext cx="779258" cy="598827"/>
        </a:xfrm>
        <a:prstGeom prst="rect">
          <a:avLst/>
        </a:prstGeom>
        <a:noFill/>
        <a:ln>
          <a:noFill/>
        </a:ln>
      </xdr:spPr>
    </xdr:pic>
    <xdr:clientData/>
  </xdr:twoCellAnchor>
  <xdr:twoCellAnchor editAs="oneCell">
    <xdr:from>
      <xdr:col>6</xdr:col>
      <xdr:colOff>384238</xdr:colOff>
      <xdr:row>0</xdr:row>
      <xdr:rowOff>21122</xdr:rowOff>
    </xdr:from>
    <xdr:to>
      <xdr:col>8</xdr:col>
      <xdr:colOff>582496</xdr:colOff>
      <xdr:row>0</xdr:row>
      <xdr:rowOff>654844</xdr:rowOff>
    </xdr:to>
    <xdr:pic>
      <xdr:nvPicPr>
        <xdr:cNvPr id="3" name="図 2" descr="ダイアグラム&#10;&#10;自動的に生成された説明">
          <a:extLst>
            <a:ext uri="{FF2B5EF4-FFF2-40B4-BE49-F238E27FC236}">
              <a16:creationId xmlns:a16="http://schemas.microsoft.com/office/drawing/2014/main" id="{57260246-839B-4037-892B-C245588525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9721" y="205053"/>
          <a:ext cx="1420085"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670657</xdr:rowOff>
    </xdr:to>
    <xdr:pic>
      <xdr:nvPicPr>
        <xdr:cNvPr id="4" name="図 3" descr="ロゴ, 会社名&#10;&#10;自動的に生成された説明">
          <a:extLst>
            <a:ext uri="{FF2B5EF4-FFF2-40B4-BE49-F238E27FC236}">
              <a16:creationId xmlns:a16="http://schemas.microsoft.com/office/drawing/2014/main" id="{1C9CF38A-CC0A-40AA-AA2D-8B2EDF1FF37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9580" y="248316"/>
          <a:ext cx="598639" cy="606272"/>
        </a:xfrm>
        <a:prstGeom prst="rect">
          <a:avLst/>
        </a:prstGeom>
      </xdr:spPr>
    </xdr:pic>
    <xdr:clientData/>
  </xdr:twoCellAnchor>
  <xdr:twoCellAnchor>
    <xdr:from>
      <xdr:col>6</xdr:col>
      <xdr:colOff>170792</xdr:colOff>
      <xdr:row>15</xdr:row>
      <xdr:rowOff>223345</xdr:rowOff>
    </xdr:from>
    <xdr:to>
      <xdr:col>8</xdr:col>
      <xdr:colOff>30348</xdr:colOff>
      <xdr:row>21</xdr:row>
      <xdr:rowOff>124810</xdr:rowOff>
    </xdr:to>
    <xdr:sp macro="" textlink="">
      <xdr:nvSpPr>
        <xdr:cNvPr id="6" name="Прямоугольник 1">
          <a:extLst>
            <a:ext uri="{FF2B5EF4-FFF2-40B4-BE49-F238E27FC236}">
              <a16:creationId xmlns:a16="http://schemas.microsoft.com/office/drawing/2014/main" id="{AE6B2369-31BA-10BF-E216-F229D3468861}"/>
            </a:ext>
          </a:extLst>
        </xdr:cNvPr>
        <xdr:cNvSpPr/>
      </xdr:nvSpPr>
      <xdr:spPr>
        <a:xfrm>
          <a:off x="3836275" y="5577052"/>
          <a:ext cx="1081383" cy="1248103"/>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709448</xdr:rowOff>
    </xdr:to>
    <xdr:pic>
      <xdr:nvPicPr>
        <xdr:cNvPr id="2" name="Picture 3" descr="D:\IPMA\Website\Intranet\323 Official Graphics\IPMA_full_logo_sm.png">
          <a:extLst>
            <a:ext uri="{FF2B5EF4-FFF2-40B4-BE49-F238E27FC236}">
              <a16:creationId xmlns:a16="http://schemas.microsoft.com/office/drawing/2014/main" id="{3DBE357E-3B11-403C-B83A-B8909C0ADA4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8</xdr:col>
      <xdr:colOff>582496</xdr:colOff>
      <xdr:row>0</xdr:row>
      <xdr:rowOff>654844</xdr:rowOff>
    </xdr:to>
    <xdr:pic>
      <xdr:nvPicPr>
        <xdr:cNvPr id="3" name="図 2" descr="ダイアグラム&#10;&#10;自動的に生成された説明">
          <a:extLst>
            <a:ext uri="{FF2B5EF4-FFF2-40B4-BE49-F238E27FC236}">
              <a16:creationId xmlns:a16="http://schemas.microsoft.com/office/drawing/2014/main" id="{B3943619-8CB9-4039-BEF1-A5A2E8E5192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670657</xdr:rowOff>
    </xdr:to>
    <xdr:pic>
      <xdr:nvPicPr>
        <xdr:cNvPr id="4" name="図 3" descr="ロゴ, 会社名&#10;&#10;自動的に生成された説明">
          <a:extLst>
            <a:ext uri="{FF2B5EF4-FFF2-40B4-BE49-F238E27FC236}">
              <a16:creationId xmlns:a16="http://schemas.microsoft.com/office/drawing/2014/main" id="{638D13B1-5064-43B0-83DB-945EFA0DFE1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15</xdr:row>
      <xdr:rowOff>223345</xdr:rowOff>
    </xdr:from>
    <xdr:to>
      <xdr:col>8</xdr:col>
      <xdr:colOff>30348</xdr:colOff>
      <xdr:row>21</xdr:row>
      <xdr:rowOff>124810</xdr:rowOff>
    </xdr:to>
    <xdr:sp macro="" textlink="">
      <xdr:nvSpPr>
        <xdr:cNvPr id="5" name="Прямоугольник 1">
          <a:extLst>
            <a:ext uri="{FF2B5EF4-FFF2-40B4-BE49-F238E27FC236}">
              <a16:creationId xmlns:a16="http://schemas.microsoft.com/office/drawing/2014/main" id="{AA60BF6B-AEF1-4723-AE8F-B3DDE6892490}"/>
            </a:ext>
          </a:extLst>
        </xdr:cNvPr>
        <xdr:cNvSpPr/>
      </xdr:nvSpPr>
      <xdr:spPr>
        <a:xfrm>
          <a:off x="3828392" y="4709620"/>
          <a:ext cx="1078756" cy="1254015"/>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editAs="oneCell">
    <xdr:from>
      <xdr:col>6</xdr:col>
      <xdr:colOff>175846</xdr:colOff>
      <xdr:row>15</xdr:row>
      <xdr:rowOff>227135</xdr:rowOff>
    </xdr:from>
    <xdr:to>
      <xdr:col>8</xdr:col>
      <xdr:colOff>25107</xdr:colOff>
      <xdr:row>21</xdr:row>
      <xdr:rowOff>125095</xdr:rowOff>
    </xdr:to>
    <xdr:pic>
      <xdr:nvPicPr>
        <xdr:cNvPr id="6" name="図 5">
          <a:extLst>
            <a:ext uri="{FF2B5EF4-FFF2-40B4-BE49-F238E27FC236}">
              <a16:creationId xmlns:a16="http://schemas.microsoft.com/office/drawing/2014/main" id="{2C0DD072-F74D-4541-A033-56B5BE12DC5D}"/>
            </a:ext>
          </a:extLst>
        </xdr:cNvPr>
        <xdr:cNvPicPr>
          <a:picLocks noChangeAspect="1"/>
        </xdr:cNvPicPr>
      </xdr:nvPicPr>
      <xdr:blipFill>
        <a:blip xmlns:r="http://schemas.openxmlformats.org/officeDocument/2006/relationships" r:embed="rId4"/>
        <a:stretch>
          <a:fillRect/>
        </a:stretch>
      </xdr:blipFill>
      <xdr:spPr>
        <a:xfrm>
          <a:off x="3806552" y="4675870"/>
          <a:ext cx="1059496" cy="1231460"/>
        </a:xfrm>
        <a:prstGeom prst="rect">
          <a:avLst/>
        </a:prstGeom>
      </xdr:spPr>
    </xdr:pic>
    <xdr:clientData/>
  </xdr:twoCellAnchor>
  <xdr:twoCellAnchor>
    <xdr:from>
      <xdr:col>8</xdr:col>
      <xdr:colOff>219809</xdr:colOff>
      <xdr:row>13</xdr:row>
      <xdr:rowOff>190500</xdr:rowOff>
    </xdr:from>
    <xdr:to>
      <xdr:col>10</xdr:col>
      <xdr:colOff>359021</xdr:colOff>
      <xdr:row>17</xdr:row>
      <xdr:rowOff>80596</xdr:rowOff>
    </xdr:to>
    <xdr:sp macro="" textlink="">
      <xdr:nvSpPr>
        <xdr:cNvPr id="7" name="吹き出し: 角を丸めた四角形 6">
          <a:extLst>
            <a:ext uri="{FF2B5EF4-FFF2-40B4-BE49-F238E27FC236}">
              <a16:creationId xmlns:a16="http://schemas.microsoft.com/office/drawing/2014/main" id="{0F4F1FED-9003-4D48-BF1A-E7303173F975}"/>
            </a:ext>
          </a:extLst>
        </xdr:cNvPr>
        <xdr:cNvSpPr/>
      </xdr:nvSpPr>
      <xdr:spPr>
        <a:xfrm>
          <a:off x="5096609" y="4200525"/>
          <a:ext cx="1358412" cy="766396"/>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editAs="oneCell">
    <xdr:from>
      <xdr:col>4</xdr:col>
      <xdr:colOff>56028</xdr:colOff>
      <xdr:row>12</xdr:row>
      <xdr:rowOff>100852</xdr:rowOff>
    </xdr:from>
    <xdr:to>
      <xdr:col>6</xdr:col>
      <xdr:colOff>318147</xdr:colOff>
      <xdr:row>12</xdr:row>
      <xdr:rowOff>560294</xdr:rowOff>
    </xdr:to>
    <xdr:pic>
      <xdr:nvPicPr>
        <xdr:cNvPr id="8" name="図 7">
          <a:extLst>
            <a:ext uri="{FF2B5EF4-FFF2-40B4-BE49-F238E27FC236}">
              <a16:creationId xmlns:a16="http://schemas.microsoft.com/office/drawing/2014/main" id="{1BF9CF54-A580-4BFB-82BA-BB6ED152885B}"/>
            </a:ext>
          </a:extLst>
        </xdr:cNvPr>
        <xdr:cNvPicPr>
          <a:picLocks noChangeAspect="1"/>
        </xdr:cNvPicPr>
      </xdr:nvPicPr>
      <xdr:blipFill>
        <a:blip xmlns:r="http://schemas.openxmlformats.org/officeDocument/2006/relationships" r:embed="rId5"/>
        <a:stretch>
          <a:fillRect/>
        </a:stretch>
      </xdr:blipFill>
      <xdr:spPr>
        <a:xfrm>
          <a:off x="2494428" y="3510802"/>
          <a:ext cx="1481319" cy="459442"/>
        </a:xfrm>
        <a:prstGeom prst="rect">
          <a:avLst/>
        </a:prstGeom>
      </xdr:spPr>
    </xdr:pic>
    <xdr:clientData/>
  </xdr:twoCellAnchor>
</xdr:wsDr>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spm.or.jp/committee/spm_cb_hp/?id=206" TargetMode="External"/><Relationship Id="rId2" Type="http://schemas.openxmlformats.org/officeDocument/2006/relationships/hyperlink" Target="mailto:Suzu_ichi@pms.com" TargetMode="External"/><Relationship Id="rId1" Type="http://schemas.openxmlformats.org/officeDocument/2006/relationships/hyperlink" Target="mailto:Bell-wd1@outlook.com" TargetMode="External"/><Relationship Id="rId5" Type="http://schemas.openxmlformats.org/officeDocument/2006/relationships/drawing" Target="../drawings/drawing2.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tanatan@pms.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B5C1-6CA3-4B1B-BFF2-4D19986084BD}">
  <dimension ref="A1:C10"/>
  <sheetViews>
    <sheetView showGridLines="0" tabSelected="1" zoomScaleNormal="100" workbookViewId="0"/>
  </sheetViews>
  <sheetFormatPr defaultColWidth="9.109375" defaultRowHeight="17.399999999999999" x14ac:dyDescent="0.5"/>
  <cols>
    <col min="1" max="1" width="9.109375" style="27"/>
    <col min="2" max="2" width="55.109375" style="27" customWidth="1"/>
    <col min="3" max="3" width="94.88671875" style="27" bestFit="1" customWidth="1"/>
    <col min="4" max="16384" width="9.109375" style="27"/>
  </cols>
  <sheetData>
    <row r="1" spans="1:3" x14ac:dyDescent="0.5">
      <c r="A1" s="28" t="s">
        <v>151</v>
      </c>
    </row>
    <row r="3" spans="1:3" x14ac:dyDescent="0.5">
      <c r="A3" s="27" t="s">
        <v>152</v>
      </c>
    </row>
    <row r="4" spans="1:3" x14ac:dyDescent="0.5">
      <c r="A4" s="27" t="s">
        <v>155</v>
      </c>
    </row>
    <row r="5" spans="1:3" x14ac:dyDescent="0.5">
      <c r="B5" s="28" t="s">
        <v>153</v>
      </c>
      <c r="C5" s="48" t="s">
        <v>56</v>
      </c>
    </row>
    <row r="6" spans="1:3" x14ac:dyDescent="0.5">
      <c r="C6" s="41"/>
    </row>
    <row r="7" spans="1:3" x14ac:dyDescent="0.5">
      <c r="B7" s="45" t="s">
        <v>121</v>
      </c>
      <c r="C7" s="45" t="s">
        <v>123</v>
      </c>
    </row>
    <row r="8" spans="1:3" x14ac:dyDescent="0.5">
      <c r="B8" s="49" t="s">
        <v>170</v>
      </c>
      <c r="C8" s="49" t="s">
        <v>167</v>
      </c>
    </row>
    <row r="9" spans="1:3" x14ac:dyDescent="0.5">
      <c r="B9" s="31" t="s">
        <v>122</v>
      </c>
      <c r="C9" s="31" t="s">
        <v>180</v>
      </c>
    </row>
    <row r="10" spans="1:3" ht="34.799999999999997" x14ac:dyDescent="0.5">
      <c r="B10" s="49" t="s">
        <v>169</v>
      </c>
      <c r="C10" s="50" t="s">
        <v>154</v>
      </c>
    </row>
  </sheetData>
  <phoneticPr fontId="33"/>
  <hyperlinks>
    <hyperlink ref="C5" r:id="rId1" xr:uid="{C11065C6-39D0-4ADA-B8DF-6FE9AB147EC6}"/>
  </hyperlinks>
  <pageMargins left="0.7" right="0.7" top="0.75" bottom="0.75" header="0.3" footer="0.3"/>
  <pageSetup paperSize="9" scale="61"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534E6-A8CD-47CE-96D5-E10D1DD22B48}">
  <dimension ref="A1:J72"/>
  <sheetViews>
    <sheetView showGridLines="0" zoomScale="130" zoomScaleNormal="130" zoomScaleSheetLayoutView="145" workbookViewId="0">
      <selection sqref="A1:B1"/>
    </sheetView>
  </sheetViews>
  <sheetFormatPr defaultRowHeight="13.8" x14ac:dyDescent="0.3"/>
  <sheetData>
    <row r="1" spans="1:9" s="1" customFormat="1" ht="78.900000000000006" customHeight="1" x14ac:dyDescent="0.3">
      <c r="A1" s="88"/>
      <c r="B1" s="88"/>
      <c r="C1" s="89" t="s">
        <v>59</v>
      </c>
      <c r="D1" s="89"/>
      <c r="E1" s="89"/>
      <c r="F1" s="89"/>
    </row>
    <row r="2" spans="1:9" x14ac:dyDescent="0.3">
      <c r="A2" s="24"/>
    </row>
    <row r="3" spans="1:9" ht="17.399999999999999" x14ac:dyDescent="0.3">
      <c r="A3" s="82" t="s">
        <v>84</v>
      </c>
      <c r="B3" s="82"/>
      <c r="C3" s="83"/>
      <c r="D3" s="83"/>
      <c r="E3" s="83"/>
      <c r="F3" s="83"/>
      <c r="G3" s="83"/>
      <c r="H3" s="83"/>
      <c r="I3" s="83"/>
    </row>
    <row r="4" spans="1:9" ht="17.399999999999999" x14ac:dyDescent="0.3">
      <c r="A4" s="82" t="s">
        <v>190</v>
      </c>
      <c r="B4" s="82"/>
      <c r="C4" s="83"/>
      <c r="D4" s="83"/>
      <c r="E4" s="83"/>
      <c r="F4" s="83"/>
      <c r="G4" s="83"/>
      <c r="H4" s="83"/>
      <c r="I4" s="83"/>
    </row>
    <row r="5" spans="1:9" ht="17.399999999999999" x14ac:dyDescent="0.3">
      <c r="A5" s="90" t="s">
        <v>60</v>
      </c>
      <c r="B5" s="90"/>
      <c r="C5" s="90"/>
      <c r="D5" s="90"/>
      <c r="E5" s="90"/>
      <c r="F5" s="90"/>
      <c r="G5" s="90"/>
      <c r="H5" s="90"/>
      <c r="I5" s="90"/>
    </row>
    <row r="6" spans="1:9" ht="17.399999999999999" x14ac:dyDescent="0.3">
      <c r="A6" s="82" t="s">
        <v>85</v>
      </c>
      <c r="B6" s="82"/>
      <c r="C6" s="83"/>
      <c r="D6" s="83"/>
      <c r="E6" s="83"/>
      <c r="F6" s="83"/>
      <c r="G6" s="83"/>
      <c r="H6" s="83"/>
      <c r="I6" s="83"/>
    </row>
    <row r="8" spans="1:9" ht="17.399999999999999" x14ac:dyDescent="0.5">
      <c r="A8" s="27" t="s">
        <v>61</v>
      </c>
    </row>
    <row r="10" spans="1:9" ht="17.399999999999999" x14ac:dyDescent="0.5">
      <c r="A10" s="28" t="s">
        <v>62</v>
      </c>
    </row>
    <row r="11" spans="1:9" ht="17.399999999999999" x14ac:dyDescent="0.3">
      <c r="A11" s="87" t="s">
        <v>63</v>
      </c>
      <c r="B11" s="87"/>
      <c r="C11" s="83"/>
      <c r="D11" s="83"/>
      <c r="E11" s="83"/>
      <c r="F11" s="83"/>
      <c r="G11" s="83"/>
      <c r="H11" s="83"/>
      <c r="I11" s="83"/>
    </row>
    <row r="12" spans="1:9" ht="18.75" customHeight="1" x14ac:dyDescent="0.3">
      <c r="A12" s="87" t="s">
        <v>64</v>
      </c>
      <c r="B12" s="87"/>
      <c r="C12" s="94"/>
      <c r="D12" s="94"/>
      <c r="E12" s="94"/>
      <c r="F12" s="94"/>
      <c r="G12" s="94"/>
      <c r="H12" s="94"/>
      <c r="I12" s="94"/>
    </row>
    <row r="13" spans="1:9" ht="47.25" customHeight="1" x14ac:dyDescent="0.5">
      <c r="A13" s="87" t="s">
        <v>65</v>
      </c>
      <c r="B13" s="87"/>
      <c r="C13" s="95"/>
      <c r="D13" s="95"/>
      <c r="E13" s="95"/>
      <c r="F13" s="95"/>
      <c r="G13" s="95"/>
      <c r="H13" s="95"/>
      <c r="I13" s="95"/>
    </row>
    <row r="14" spans="1:9" ht="17.399999999999999" x14ac:dyDescent="0.5">
      <c r="A14" s="28" t="s">
        <v>66</v>
      </c>
    </row>
    <row r="15" spans="1:9" ht="17.399999999999999" x14ac:dyDescent="0.5">
      <c r="A15" s="28"/>
    </row>
    <row r="16" spans="1:9" ht="17.399999999999999" x14ac:dyDescent="0.5">
      <c r="A16" s="29" t="s">
        <v>67</v>
      </c>
    </row>
    <row r="18" spans="1:9" ht="17.399999999999999" x14ac:dyDescent="0.5">
      <c r="A18" s="27" t="s">
        <v>68</v>
      </c>
      <c r="B18" s="27"/>
      <c r="C18" s="27"/>
      <c r="D18" s="27"/>
      <c r="E18" s="27"/>
      <c r="F18" s="27"/>
      <c r="G18" s="27"/>
      <c r="H18" s="27"/>
      <c r="I18" s="27"/>
    </row>
    <row r="19" spans="1:9" ht="17.399999999999999" x14ac:dyDescent="0.5">
      <c r="A19" s="27" t="s">
        <v>69</v>
      </c>
      <c r="B19" s="27"/>
      <c r="C19" s="27"/>
      <c r="D19" s="27"/>
      <c r="E19" s="27"/>
      <c r="F19" s="27"/>
      <c r="G19" s="27"/>
      <c r="H19" s="27"/>
      <c r="I19" s="27"/>
    </row>
    <row r="20" spans="1:9" ht="17.399999999999999" x14ac:dyDescent="0.5">
      <c r="A20" s="27"/>
      <c r="B20" s="27"/>
      <c r="C20" s="27"/>
      <c r="D20" s="27"/>
      <c r="E20" s="27"/>
      <c r="F20" s="27"/>
      <c r="G20" s="27"/>
      <c r="H20" s="27"/>
      <c r="I20" s="27"/>
    </row>
    <row r="21" spans="1:9" ht="17.399999999999999" x14ac:dyDescent="0.5">
      <c r="A21" s="27"/>
      <c r="B21" s="27"/>
      <c r="C21" s="27"/>
      <c r="D21" s="27"/>
      <c r="E21" s="27"/>
      <c r="F21" s="27"/>
      <c r="G21" s="27"/>
      <c r="H21" s="27"/>
      <c r="I21" s="27"/>
    </row>
    <row r="22" spans="1:9" ht="17.399999999999999" x14ac:dyDescent="0.5">
      <c r="A22" s="51" t="s">
        <v>70</v>
      </c>
      <c r="B22" s="93"/>
      <c r="C22" s="93"/>
      <c r="D22" s="27"/>
      <c r="E22" s="27"/>
      <c r="F22" s="27"/>
      <c r="G22" s="27"/>
      <c r="H22" s="27"/>
      <c r="I22" s="27"/>
    </row>
    <row r="23" spans="1:9" ht="17.399999999999999" x14ac:dyDescent="0.5">
      <c r="A23" s="27"/>
      <c r="B23" s="32"/>
      <c r="C23" s="32"/>
      <c r="D23" s="27"/>
      <c r="E23" s="27"/>
      <c r="F23" s="27"/>
      <c r="G23" s="27"/>
      <c r="H23" s="27"/>
      <c r="I23" s="27"/>
    </row>
    <row r="24" spans="1:9" ht="17.399999999999999" x14ac:dyDescent="0.5">
      <c r="A24" s="27" t="s">
        <v>80</v>
      </c>
      <c r="B24" s="27"/>
      <c r="C24" s="27"/>
      <c r="D24" s="27"/>
      <c r="E24" s="27"/>
      <c r="F24" s="27"/>
      <c r="G24" s="27"/>
      <c r="H24" s="27"/>
      <c r="I24" s="27"/>
    </row>
    <row r="25" spans="1:9" ht="17.399999999999999" x14ac:dyDescent="0.5">
      <c r="A25" s="84" t="s">
        <v>71</v>
      </c>
      <c r="B25" s="85"/>
      <c r="C25" s="86"/>
      <c r="D25" s="86"/>
      <c r="E25" s="86"/>
      <c r="F25" s="86"/>
      <c r="G25" s="86"/>
      <c r="H25" s="86"/>
      <c r="I25" s="86"/>
    </row>
    <row r="26" spans="1:9" ht="17.399999999999999" x14ac:dyDescent="0.5">
      <c r="A26" s="84" t="s">
        <v>72</v>
      </c>
      <c r="B26" s="85"/>
      <c r="C26" s="86"/>
      <c r="D26" s="86"/>
      <c r="E26" s="86"/>
      <c r="F26" s="86"/>
      <c r="G26" s="86"/>
      <c r="H26" s="86"/>
      <c r="I26" s="86"/>
    </row>
    <row r="27" spans="1:9" ht="17.399999999999999" x14ac:dyDescent="0.5">
      <c r="A27" s="84" t="s">
        <v>73</v>
      </c>
      <c r="B27" s="85"/>
      <c r="C27" s="86"/>
      <c r="D27" s="86"/>
      <c r="E27" s="86"/>
      <c r="F27" s="86"/>
      <c r="G27" s="86"/>
      <c r="H27" s="86"/>
      <c r="I27" s="86"/>
    </row>
    <row r="28" spans="1:9" ht="17.399999999999999" x14ac:dyDescent="0.5">
      <c r="A28" s="84" t="s">
        <v>74</v>
      </c>
      <c r="B28" s="85"/>
      <c r="C28" s="86"/>
      <c r="D28" s="86"/>
      <c r="E28" s="86"/>
      <c r="F28" s="86"/>
      <c r="G28" s="86"/>
      <c r="H28" s="86"/>
      <c r="I28" s="86"/>
    </row>
    <row r="29" spans="1:9" ht="17.399999999999999" x14ac:dyDescent="0.5">
      <c r="A29" s="84" t="s">
        <v>75</v>
      </c>
      <c r="B29" s="85"/>
      <c r="C29" s="86"/>
      <c r="D29" s="86"/>
      <c r="E29" s="86"/>
      <c r="F29" s="86"/>
      <c r="G29" s="86"/>
      <c r="H29" s="86"/>
      <c r="I29" s="86"/>
    </row>
    <row r="30" spans="1:9" ht="17.399999999999999" x14ac:dyDescent="0.5">
      <c r="A30" s="84" t="s">
        <v>76</v>
      </c>
      <c r="B30" s="85"/>
      <c r="C30" s="86"/>
      <c r="D30" s="86"/>
      <c r="E30" s="86"/>
      <c r="F30" s="42" t="s">
        <v>77</v>
      </c>
      <c r="G30" s="86"/>
      <c r="H30" s="86"/>
      <c r="I30" s="86"/>
    </row>
    <row r="31" spans="1:9" ht="17.399999999999999" x14ac:dyDescent="0.5">
      <c r="A31" s="84" t="s">
        <v>78</v>
      </c>
      <c r="B31" s="85"/>
      <c r="C31" s="91"/>
      <c r="D31" s="92"/>
      <c r="E31" s="92"/>
      <c r="F31" s="92"/>
      <c r="G31" s="92"/>
      <c r="H31" s="92"/>
      <c r="I31" s="92"/>
    </row>
    <row r="32" spans="1:9" ht="18" thickBot="1" x14ac:dyDescent="0.55000000000000004">
      <c r="A32" s="27"/>
      <c r="B32" s="32"/>
      <c r="C32" s="32"/>
      <c r="D32" s="32"/>
      <c r="E32" s="32"/>
      <c r="F32" s="32"/>
      <c r="G32" s="32"/>
      <c r="H32" s="32"/>
      <c r="I32" s="32"/>
    </row>
    <row r="33" spans="1:9" ht="18" thickBot="1" x14ac:dyDescent="0.55000000000000004">
      <c r="A33" s="27" t="s">
        <v>79</v>
      </c>
      <c r="B33" s="27"/>
      <c r="C33" s="27"/>
      <c r="D33" s="27"/>
      <c r="E33" s="27"/>
      <c r="F33" s="27"/>
      <c r="G33" s="27"/>
      <c r="H33" s="27"/>
      <c r="I33" s="34"/>
    </row>
    <row r="34" spans="1:9" ht="17.399999999999999" x14ac:dyDescent="0.5">
      <c r="A34" s="84" t="s">
        <v>132</v>
      </c>
      <c r="B34" s="85"/>
      <c r="C34" s="86"/>
      <c r="D34" s="86"/>
      <c r="E34" s="86"/>
      <c r="F34" s="86"/>
      <c r="G34" s="86"/>
      <c r="H34" s="86"/>
      <c r="I34" s="86"/>
    </row>
    <row r="35" spans="1:9" ht="17.399999999999999" x14ac:dyDescent="0.5">
      <c r="A35" s="84" t="s">
        <v>133</v>
      </c>
      <c r="B35" s="85"/>
      <c r="C35" s="86"/>
      <c r="D35" s="86"/>
      <c r="E35" s="86"/>
      <c r="F35" s="86"/>
      <c r="G35" s="86"/>
      <c r="H35" s="86"/>
      <c r="I35" s="86"/>
    </row>
    <row r="36" spans="1:9" ht="17.399999999999999" x14ac:dyDescent="0.5">
      <c r="A36" s="84" t="s">
        <v>71</v>
      </c>
      <c r="B36" s="85"/>
      <c r="C36" s="86"/>
      <c r="D36" s="86"/>
      <c r="E36" s="86"/>
      <c r="F36" s="86"/>
      <c r="G36" s="86"/>
      <c r="H36" s="86"/>
      <c r="I36" s="86"/>
    </row>
    <row r="37" spans="1:9" ht="17.399999999999999" x14ac:dyDescent="0.5">
      <c r="A37" s="84" t="s">
        <v>72</v>
      </c>
      <c r="B37" s="85"/>
      <c r="C37" s="86"/>
      <c r="D37" s="86"/>
      <c r="E37" s="86"/>
      <c r="F37" s="86"/>
      <c r="G37" s="86"/>
      <c r="H37" s="86"/>
      <c r="I37" s="86"/>
    </row>
    <row r="38" spans="1:9" ht="17.399999999999999" x14ac:dyDescent="0.5">
      <c r="A38" s="84" t="s">
        <v>73</v>
      </c>
      <c r="B38" s="85"/>
      <c r="C38" s="86"/>
      <c r="D38" s="86"/>
      <c r="E38" s="86"/>
      <c r="F38" s="86"/>
      <c r="G38" s="86"/>
      <c r="H38" s="86"/>
      <c r="I38" s="86"/>
    </row>
    <row r="39" spans="1:9" ht="17.399999999999999" x14ac:dyDescent="0.5">
      <c r="A39" s="84" t="s">
        <v>74</v>
      </c>
      <c r="B39" s="85"/>
      <c r="C39" s="86"/>
      <c r="D39" s="86"/>
      <c r="E39" s="86"/>
      <c r="F39" s="86"/>
      <c r="G39" s="86"/>
      <c r="H39" s="86"/>
      <c r="I39" s="86"/>
    </row>
    <row r="40" spans="1:9" ht="17.399999999999999" x14ac:dyDescent="0.5">
      <c r="A40" s="84" t="s">
        <v>75</v>
      </c>
      <c r="B40" s="85"/>
      <c r="C40" s="86"/>
      <c r="D40" s="86"/>
      <c r="E40" s="86"/>
      <c r="F40" s="86"/>
      <c r="G40" s="86"/>
      <c r="H40" s="86"/>
      <c r="I40" s="86"/>
    </row>
    <row r="41" spans="1:9" ht="17.399999999999999" x14ac:dyDescent="0.5">
      <c r="A41" s="84" t="s">
        <v>76</v>
      </c>
      <c r="B41" s="85"/>
      <c r="C41" s="86"/>
      <c r="D41" s="86"/>
      <c r="E41" s="86"/>
      <c r="F41" s="33" t="s">
        <v>77</v>
      </c>
      <c r="G41" s="86"/>
      <c r="H41" s="86"/>
      <c r="I41" s="86"/>
    </row>
    <row r="42" spans="1:9" ht="17.399999999999999" x14ac:dyDescent="0.5">
      <c r="A42" s="84" t="s">
        <v>78</v>
      </c>
      <c r="B42" s="85"/>
      <c r="C42" s="91"/>
      <c r="D42" s="92"/>
      <c r="E42" s="92"/>
      <c r="F42" s="92"/>
      <c r="G42" s="92"/>
      <c r="H42" s="92"/>
      <c r="I42" s="92"/>
    </row>
    <row r="43" spans="1:9" ht="17.399999999999999" x14ac:dyDescent="0.5">
      <c r="A43" s="27"/>
      <c r="B43" s="32"/>
      <c r="C43" s="32"/>
      <c r="D43" s="32"/>
      <c r="E43" s="32"/>
      <c r="F43" s="32"/>
      <c r="G43" s="32"/>
      <c r="H43" s="32"/>
      <c r="I43" s="32"/>
    </row>
    <row r="44" spans="1:9" ht="16.2" x14ac:dyDescent="0.45">
      <c r="A44" s="26"/>
    </row>
    <row r="45" spans="1:9" ht="17.399999999999999" x14ac:dyDescent="0.5">
      <c r="A45" s="29" t="s">
        <v>104</v>
      </c>
    </row>
    <row r="46" spans="1:9" ht="17.399999999999999" x14ac:dyDescent="0.3">
      <c r="A46" s="25" t="s">
        <v>105</v>
      </c>
    </row>
    <row r="47" spans="1:9" ht="17.399999999999999" x14ac:dyDescent="0.3">
      <c r="A47" s="25"/>
    </row>
    <row r="48" spans="1:9" ht="17.399999999999999" x14ac:dyDescent="0.3">
      <c r="A48" s="25" t="s">
        <v>106</v>
      </c>
    </row>
    <row r="49" spans="1:9" ht="17.399999999999999" x14ac:dyDescent="0.3">
      <c r="A49" s="25" t="s">
        <v>107</v>
      </c>
    </row>
    <row r="50" spans="1:9" ht="17.399999999999999" x14ac:dyDescent="0.3">
      <c r="A50" s="25" t="s">
        <v>108</v>
      </c>
    </row>
    <row r="51" spans="1:9" ht="17.399999999999999" x14ac:dyDescent="0.3">
      <c r="A51" s="25" t="s">
        <v>109</v>
      </c>
    </row>
    <row r="52" spans="1:9" ht="17.399999999999999" x14ac:dyDescent="0.3">
      <c r="A52" s="25" t="s">
        <v>110</v>
      </c>
    </row>
    <row r="53" spans="1:9" ht="17.399999999999999" x14ac:dyDescent="0.3">
      <c r="A53" s="25" t="s">
        <v>111</v>
      </c>
    </row>
    <row r="54" spans="1:9" ht="17.399999999999999" x14ac:dyDescent="0.3">
      <c r="A54" s="25"/>
    </row>
    <row r="55" spans="1:9" ht="17.399999999999999" x14ac:dyDescent="0.3">
      <c r="A55" s="25" t="s">
        <v>120</v>
      </c>
    </row>
    <row r="56" spans="1:9" ht="17.399999999999999" x14ac:dyDescent="0.3">
      <c r="A56" s="25" t="s">
        <v>184</v>
      </c>
    </row>
    <row r="57" spans="1:9" ht="17.399999999999999" x14ac:dyDescent="0.3">
      <c r="A57" s="25" t="s">
        <v>185</v>
      </c>
    </row>
    <row r="58" spans="1:9" ht="17.399999999999999" x14ac:dyDescent="0.3">
      <c r="A58" s="25"/>
      <c r="B58" s="37" t="s">
        <v>112</v>
      </c>
      <c r="C58" s="52"/>
      <c r="E58" s="96" t="s">
        <v>113</v>
      </c>
      <c r="F58" s="97"/>
      <c r="G58" s="104"/>
      <c r="H58" s="105"/>
      <c r="I58" s="106"/>
    </row>
    <row r="59" spans="1:9" ht="17.399999999999999" x14ac:dyDescent="0.3">
      <c r="A59" s="25"/>
    </row>
    <row r="60" spans="1:9" ht="17.399999999999999" x14ac:dyDescent="0.3">
      <c r="A60" s="25" t="s">
        <v>186</v>
      </c>
    </row>
    <row r="61" spans="1:9" ht="17.399999999999999" x14ac:dyDescent="0.3">
      <c r="A61" s="25" t="s">
        <v>187</v>
      </c>
    </row>
    <row r="62" spans="1:9" ht="17.399999999999999" x14ac:dyDescent="0.3">
      <c r="A62" s="25"/>
      <c r="B62" s="37" t="s">
        <v>112</v>
      </c>
      <c r="C62" s="30"/>
      <c r="E62" s="96" t="s">
        <v>113</v>
      </c>
      <c r="F62" s="97"/>
      <c r="G62" s="104"/>
      <c r="H62" s="105"/>
      <c r="I62" s="106"/>
    </row>
    <row r="63" spans="1:9" ht="17.399999999999999" x14ac:dyDescent="0.3">
      <c r="A63" s="25"/>
    </row>
    <row r="64" spans="1:9" ht="17.399999999999999" x14ac:dyDescent="0.3">
      <c r="A64" s="25"/>
    </row>
    <row r="65" spans="1:10" ht="17.399999999999999" x14ac:dyDescent="0.3">
      <c r="A65" s="38" t="s">
        <v>114</v>
      </c>
    </row>
    <row r="66" spans="1:10" ht="17.399999999999999" x14ac:dyDescent="0.3">
      <c r="A66" s="25" t="s">
        <v>115</v>
      </c>
    </row>
    <row r="67" spans="1:10" ht="14.4" x14ac:dyDescent="0.3">
      <c r="A67" s="39" t="s">
        <v>116</v>
      </c>
    </row>
    <row r="68" spans="1:10" ht="15" x14ac:dyDescent="0.3">
      <c r="A68" s="40" t="s">
        <v>117</v>
      </c>
    </row>
    <row r="69" spans="1:10" ht="68.25" customHeight="1" thickBot="1" x14ac:dyDescent="0.35">
      <c r="A69" s="98" t="s">
        <v>119</v>
      </c>
      <c r="B69" s="99"/>
      <c r="C69" s="99"/>
      <c r="D69" s="99"/>
      <c r="E69" s="99"/>
      <c r="F69" s="99"/>
      <c r="G69" s="99"/>
      <c r="H69" s="99"/>
      <c r="I69" s="100"/>
    </row>
    <row r="70" spans="1:10" ht="18" thickBot="1" x14ac:dyDescent="0.35">
      <c r="A70" s="44"/>
      <c r="B70" s="101" t="s">
        <v>118</v>
      </c>
      <c r="C70" s="102"/>
      <c r="D70" s="102"/>
      <c r="E70" s="102"/>
      <c r="F70" s="102"/>
      <c r="G70" s="102"/>
      <c r="H70" s="102"/>
      <c r="I70" s="103"/>
    </row>
    <row r="72" spans="1:10" ht="17.399999999999999" x14ac:dyDescent="0.5">
      <c r="J72" s="27" t="s">
        <v>86</v>
      </c>
    </row>
  </sheetData>
  <mergeCells count="56">
    <mergeCell ref="E58:F58"/>
    <mergeCell ref="C41:E41"/>
    <mergeCell ref="G41:I41"/>
    <mergeCell ref="A69:I69"/>
    <mergeCell ref="B70:I70"/>
    <mergeCell ref="G58:I58"/>
    <mergeCell ref="G62:I62"/>
    <mergeCell ref="E62:F62"/>
    <mergeCell ref="A41:B41"/>
    <mergeCell ref="A42:B42"/>
    <mergeCell ref="C42:I42"/>
    <mergeCell ref="A27:B27"/>
    <mergeCell ref="A34:B34"/>
    <mergeCell ref="C34:I34"/>
    <mergeCell ref="C28:I28"/>
    <mergeCell ref="C29:I29"/>
    <mergeCell ref="A13:B13"/>
    <mergeCell ref="C11:I11"/>
    <mergeCell ref="C12:I12"/>
    <mergeCell ref="C13:I13"/>
    <mergeCell ref="A29:B29"/>
    <mergeCell ref="C25:I25"/>
    <mergeCell ref="C26:I26"/>
    <mergeCell ref="C27:I27"/>
    <mergeCell ref="A1:B1"/>
    <mergeCell ref="C1:F1"/>
    <mergeCell ref="A5:I5"/>
    <mergeCell ref="A40:B40"/>
    <mergeCell ref="C40:I40"/>
    <mergeCell ref="A31:B31"/>
    <mergeCell ref="C31:I31"/>
    <mergeCell ref="G30:I30"/>
    <mergeCell ref="C30:E30"/>
    <mergeCell ref="B22:C22"/>
    <mergeCell ref="A3:B3"/>
    <mergeCell ref="C3:I3"/>
    <mergeCell ref="A39:B39"/>
    <mergeCell ref="C39:I39"/>
    <mergeCell ref="A25:B25"/>
    <mergeCell ref="A26:B26"/>
    <mergeCell ref="A4:B4"/>
    <mergeCell ref="C4:I4"/>
    <mergeCell ref="A38:B38"/>
    <mergeCell ref="C38:I38"/>
    <mergeCell ref="A28:B28"/>
    <mergeCell ref="A30:B30"/>
    <mergeCell ref="A36:B36"/>
    <mergeCell ref="C36:I36"/>
    <mergeCell ref="A37:B37"/>
    <mergeCell ref="C37:I37"/>
    <mergeCell ref="A6:B6"/>
    <mergeCell ref="C6:I6"/>
    <mergeCell ref="A11:B11"/>
    <mergeCell ref="A12:B12"/>
    <mergeCell ref="A35:B35"/>
    <mergeCell ref="C35:I35"/>
  </mergeCells>
  <phoneticPr fontId="33"/>
  <hyperlinks>
    <hyperlink ref="A67" r:id="rId1" xr:uid="{8712D80D-6D31-435E-A6C8-C982A41716CA}"/>
  </hyperlinks>
  <pageMargins left="0.7" right="0.7" top="0.75" bottom="0.75" header="0.3" footer="0.3"/>
  <pageSetup paperSize="9" orientation="portrait" r:id="rId2"/>
  <rowBreaks count="2" manualBreakCount="2">
    <brk id="15" max="9" man="1"/>
    <brk id="44"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15C92-06A9-46A4-AA97-7711B8773CC9}">
  <dimension ref="A1:G63"/>
  <sheetViews>
    <sheetView showGridLines="0" zoomScale="85" zoomScaleNormal="85" zoomScaleSheetLayoutView="85" workbookViewId="0"/>
  </sheetViews>
  <sheetFormatPr defaultColWidth="9.109375" defaultRowHeight="17.399999999999999" x14ac:dyDescent="0.5"/>
  <cols>
    <col min="1" max="1" width="41.33203125" style="27" customWidth="1"/>
    <col min="2" max="2" width="52.5546875" style="27" customWidth="1"/>
    <col min="3" max="4" width="14.5546875" style="27" customWidth="1"/>
    <col min="5" max="5" width="14.88671875" style="27" customWidth="1"/>
    <col min="6" max="6" width="11.44140625" style="27" customWidth="1"/>
    <col min="7" max="7" width="47.44140625" style="27" customWidth="1"/>
    <col min="8" max="16384" width="9.109375" style="27"/>
  </cols>
  <sheetData>
    <row r="1" spans="1:7" x14ac:dyDescent="0.5">
      <c r="A1" s="29" t="s">
        <v>14</v>
      </c>
    </row>
    <row r="2" spans="1:7" x14ac:dyDescent="0.5">
      <c r="A2" s="29" t="s">
        <v>81</v>
      </c>
    </row>
    <row r="3" spans="1:7" x14ac:dyDescent="0.5">
      <c r="A3" s="25" t="s">
        <v>82</v>
      </c>
    </row>
    <row r="4" spans="1:7" x14ac:dyDescent="0.5">
      <c r="A4" s="25" t="s">
        <v>83</v>
      </c>
    </row>
    <row r="5" spans="1:7" x14ac:dyDescent="0.5">
      <c r="A5" s="25"/>
    </row>
    <row r="6" spans="1:7" x14ac:dyDescent="0.5">
      <c r="A6" s="77" t="s">
        <v>166</v>
      </c>
      <c r="B6" s="47"/>
    </row>
    <row r="7" spans="1:7" x14ac:dyDescent="0.5">
      <c r="A7" s="78" t="s">
        <v>163</v>
      </c>
      <c r="B7" s="74"/>
    </row>
    <row r="8" spans="1:7" x14ac:dyDescent="0.5">
      <c r="A8" s="78" t="s">
        <v>162</v>
      </c>
      <c r="B8" s="74"/>
    </row>
    <row r="9" spans="1:7" x14ac:dyDescent="0.5">
      <c r="A9" s="78" t="s">
        <v>164</v>
      </c>
      <c r="B9" s="74"/>
    </row>
    <row r="10" spans="1:7" x14ac:dyDescent="0.5">
      <c r="A10" s="79" t="s">
        <v>165</v>
      </c>
      <c r="B10" s="31"/>
    </row>
    <row r="12" spans="1:7" x14ac:dyDescent="0.5">
      <c r="A12" s="28" t="s">
        <v>87</v>
      </c>
    </row>
    <row r="13" spans="1:7" x14ac:dyDescent="0.5">
      <c r="A13" s="35" t="s">
        <v>96</v>
      </c>
      <c r="B13" s="36" t="s">
        <v>168</v>
      </c>
      <c r="C13" s="110" t="s">
        <v>88</v>
      </c>
      <c r="D13" s="110"/>
      <c r="E13" s="36"/>
    </row>
    <row r="14" spans="1:7" x14ac:dyDescent="0.5">
      <c r="A14" s="33" t="s">
        <v>89</v>
      </c>
      <c r="B14" s="33" t="s">
        <v>90</v>
      </c>
      <c r="C14" s="33" t="s">
        <v>91</v>
      </c>
      <c r="D14" s="33" t="s">
        <v>92</v>
      </c>
      <c r="E14" s="33" t="s">
        <v>94</v>
      </c>
      <c r="F14" s="33" t="s">
        <v>93</v>
      </c>
      <c r="G14" s="33" t="s">
        <v>95</v>
      </c>
    </row>
    <row r="15" spans="1:7" x14ac:dyDescent="0.5">
      <c r="A15" s="31"/>
      <c r="B15" s="31"/>
      <c r="C15" s="43"/>
      <c r="D15" s="43"/>
      <c r="E15" s="31"/>
      <c r="F15" s="31"/>
      <c r="G15" s="31"/>
    </row>
    <row r="16" spans="1:7" x14ac:dyDescent="0.5">
      <c r="A16" s="31"/>
      <c r="B16" s="31"/>
      <c r="C16" s="31"/>
      <c r="D16" s="31"/>
      <c r="E16" s="31"/>
      <c r="F16" s="31"/>
      <c r="G16" s="31"/>
    </row>
    <row r="17" spans="1:7" x14ac:dyDescent="0.5">
      <c r="A17" s="31"/>
      <c r="B17" s="31"/>
      <c r="C17" s="31"/>
      <c r="D17" s="31"/>
      <c r="E17" s="31"/>
      <c r="F17" s="31"/>
      <c r="G17" s="31"/>
    </row>
    <row r="18" spans="1:7" x14ac:dyDescent="0.5">
      <c r="A18" s="31"/>
      <c r="B18" s="31"/>
      <c r="C18" s="31"/>
      <c r="D18" s="31"/>
      <c r="E18" s="31"/>
      <c r="F18" s="31"/>
      <c r="G18" s="31"/>
    </row>
    <row r="19" spans="1:7" x14ac:dyDescent="0.5">
      <c r="A19" s="31"/>
      <c r="B19" s="31"/>
      <c r="C19" s="31"/>
      <c r="D19" s="31"/>
      <c r="E19" s="31"/>
      <c r="F19" s="31"/>
      <c r="G19" s="31"/>
    </row>
    <row r="21" spans="1:7" x14ac:dyDescent="0.5">
      <c r="A21" s="28" t="s">
        <v>97</v>
      </c>
    </row>
    <row r="22" spans="1:7" x14ac:dyDescent="0.5">
      <c r="A22" s="35" t="s">
        <v>96</v>
      </c>
      <c r="B22" s="36" t="s">
        <v>168</v>
      </c>
      <c r="C22" s="110" t="s">
        <v>88</v>
      </c>
      <c r="D22" s="110"/>
      <c r="E22" s="36"/>
    </row>
    <row r="23" spans="1:7" x14ac:dyDescent="0.5">
      <c r="A23" s="33" t="s">
        <v>89</v>
      </c>
      <c r="B23" s="33" t="s">
        <v>90</v>
      </c>
      <c r="C23" s="33" t="s">
        <v>91</v>
      </c>
      <c r="D23" s="33" t="s">
        <v>92</v>
      </c>
      <c r="E23" s="33" t="s">
        <v>94</v>
      </c>
      <c r="F23" s="33" t="s">
        <v>93</v>
      </c>
      <c r="G23" s="33" t="s">
        <v>95</v>
      </c>
    </row>
    <row r="24" spans="1:7" x14ac:dyDescent="0.5">
      <c r="A24" s="31"/>
      <c r="B24" s="31"/>
      <c r="C24" s="43"/>
      <c r="D24" s="43"/>
      <c r="E24" s="31"/>
      <c r="F24" s="31"/>
      <c r="G24" s="31"/>
    </row>
    <row r="25" spans="1:7" x14ac:dyDescent="0.5">
      <c r="A25" s="31"/>
      <c r="B25" s="31"/>
      <c r="C25" s="31"/>
      <c r="D25" s="31"/>
      <c r="E25" s="31"/>
      <c r="F25" s="31"/>
      <c r="G25" s="31"/>
    </row>
    <row r="26" spans="1:7" x14ac:dyDescent="0.5">
      <c r="A26" s="31"/>
      <c r="B26" s="31"/>
      <c r="C26" s="31"/>
      <c r="D26" s="31"/>
      <c r="E26" s="31"/>
      <c r="F26" s="31"/>
      <c r="G26" s="31"/>
    </row>
    <row r="27" spans="1:7" x14ac:dyDescent="0.5">
      <c r="A27" s="31"/>
      <c r="B27" s="31"/>
      <c r="C27" s="31"/>
      <c r="D27" s="31"/>
      <c r="E27" s="31"/>
      <c r="F27" s="31"/>
      <c r="G27" s="31"/>
    </row>
    <row r="28" spans="1:7" x14ac:dyDescent="0.5">
      <c r="A28" s="31"/>
      <c r="B28" s="31"/>
      <c r="C28" s="31"/>
      <c r="D28" s="31"/>
      <c r="E28" s="31"/>
      <c r="F28" s="31"/>
      <c r="G28" s="31"/>
    </row>
    <row r="30" spans="1:7" x14ac:dyDescent="0.5">
      <c r="A30" s="28" t="s">
        <v>98</v>
      </c>
    </row>
    <row r="31" spans="1:7" x14ac:dyDescent="0.5">
      <c r="A31" s="35" t="s">
        <v>96</v>
      </c>
      <c r="B31" s="36" t="s">
        <v>168</v>
      </c>
      <c r="C31" s="110" t="s">
        <v>88</v>
      </c>
      <c r="D31" s="110"/>
      <c r="E31" s="36"/>
    </row>
    <row r="32" spans="1:7" x14ac:dyDescent="0.5">
      <c r="A32" s="33" t="s">
        <v>89</v>
      </c>
      <c r="B32" s="33" t="s">
        <v>90</v>
      </c>
      <c r="C32" s="33" t="s">
        <v>91</v>
      </c>
      <c r="D32" s="33" t="s">
        <v>92</v>
      </c>
      <c r="E32" s="33" t="s">
        <v>94</v>
      </c>
      <c r="F32" s="33" t="s">
        <v>93</v>
      </c>
      <c r="G32" s="33" t="s">
        <v>95</v>
      </c>
    </row>
    <row r="33" spans="1:7" x14ac:dyDescent="0.5">
      <c r="A33" s="31"/>
      <c r="B33" s="31"/>
      <c r="C33" s="43"/>
      <c r="D33" s="43"/>
      <c r="E33" s="31"/>
      <c r="F33" s="31"/>
      <c r="G33" s="31"/>
    </row>
    <row r="34" spans="1:7" x14ac:dyDescent="0.5">
      <c r="A34" s="31"/>
      <c r="B34" s="31"/>
      <c r="C34" s="31"/>
      <c r="D34" s="31"/>
      <c r="E34" s="31"/>
      <c r="F34" s="31"/>
      <c r="G34" s="31"/>
    </row>
    <row r="35" spans="1:7" x14ac:dyDescent="0.5">
      <c r="A35" s="31"/>
      <c r="B35" s="31"/>
      <c r="C35" s="31"/>
      <c r="D35" s="31"/>
      <c r="E35" s="31"/>
      <c r="F35" s="31"/>
      <c r="G35" s="31"/>
    </row>
    <row r="36" spans="1:7" x14ac:dyDescent="0.5">
      <c r="A36" s="31"/>
      <c r="B36" s="31"/>
      <c r="C36" s="31"/>
      <c r="D36" s="31"/>
      <c r="E36" s="31"/>
      <c r="F36" s="31"/>
      <c r="G36" s="31"/>
    </row>
    <row r="37" spans="1:7" x14ac:dyDescent="0.5">
      <c r="A37" s="31"/>
      <c r="B37" s="31"/>
      <c r="C37" s="31"/>
      <c r="D37" s="31"/>
      <c r="E37" s="31"/>
      <c r="F37" s="31"/>
      <c r="G37" s="31"/>
    </row>
    <row r="39" spans="1:7" x14ac:dyDescent="0.5">
      <c r="A39" s="28" t="s">
        <v>99</v>
      </c>
    </row>
    <row r="40" spans="1:7" x14ac:dyDescent="0.5">
      <c r="A40" s="35" t="s">
        <v>96</v>
      </c>
      <c r="B40" s="36" t="s">
        <v>168</v>
      </c>
      <c r="C40" s="110" t="s">
        <v>88</v>
      </c>
      <c r="D40" s="110"/>
      <c r="E40" s="36"/>
    </row>
    <row r="41" spans="1:7" x14ac:dyDescent="0.5">
      <c r="A41" s="33" t="s">
        <v>89</v>
      </c>
      <c r="B41" s="33" t="s">
        <v>90</v>
      </c>
      <c r="C41" s="33" t="s">
        <v>91</v>
      </c>
      <c r="D41" s="33" t="s">
        <v>92</v>
      </c>
      <c r="E41" s="33" t="s">
        <v>94</v>
      </c>
      <c r="F41" s="33" t="s">
        <v>93</v>
      </c>
      <c r="G41" s="33" t="s">
        <v>95</v>
      </c>
    </row>
    <row r="42" spans="1:7" x14ac:dyDescent="0.5">
      <c r="A42" s="31"/>
      <c r="B42" s="31"/>
      <c r="C42" s="43"/>
      <c r="D42" s="43"/>
      <c r="E42" s="31"/>
      <c r="F42" s="31"/>
      <c r="G42" s="31"/>
    </row>
    <row r="43" spans="1:7" x14ac:dyDescent="0.5">
      <c r="A43" s="31"/>
      <c r="B43" s="31"/>
      <c r="C43" s="31"/>
      <c r="D43" s="31"/>
      <c r="E43" s="31"/>
      <c r="F43" s="31"/>
      <c r="G43" s="31"/>
    </row>
    <row r="44" spans="1:7" x14ac:dyDescent="0.5">
      <c r="A44" s="31"/>
      <c r="B44" s="31"/>
      <c r="C44" s="31"/>
      <c r="D44" s="31"/>
      <c r="E44" s="31"/>
      <c r="F44" s="31"/>
      <c r="G44" s="31"/>
    </row>
    <row r="45" spans="1:7" x14ac:dyDescent="0.5">
      <c r="A45" s="31"/>
      <c r="B45" s="31"/>
      <c r="C45" s="31"/>
      <c r="D45" s="31"/>
      <c r="E45" s="31"/>
      <c r="F45" s="31"/>
      <c r="G45" s="31"/>
    </row>
    <row r="46" spans="1:7" x14ac:dyDescent="0.5">
      <c r="A46" s="31"/>
      <c r="B46" s="31"/>
      <c r="C46" s="31"/>
      <c r="D46" s="31"/>
      <c r="E46" s="31"/>
      <c r="F46" s="31"/>
      <c r="G46" s="31"/>
    </row>
    <row r="48" spans="1:7" x14ac:dyDescent="0.5">
      <c r="A48" s="28" t="s">
        <v>100</v>
      </c>
    </row>
    <row r="49" spans="1:7" x14ac:dyDescent="0.5">
      <c r="A49" s="35" t="s">
        <v>96</v>
      </c>
      <c r="B49" s="36" t="s">
        <v>168</v>
      </c>
      <c r="C49" s="110" t="s">
        <v>88</v>
      </c>
      <c r="D49" s="110"/>
      <c r="E49" s="36"/>
    </row>
    <row r="50" spans="1:7" x14ac:dyDescent="0.5">
      <c r="A50" s="33" t="s">
        <v>89</v>
      </c>
      <c r="B50" s="33" t="s">
        <v>90</v>
      </c>
      <c r="C50" s="33" t="s">
        <v>91</v>
      </c>
      <c r="D50" s="33" t="s">
        <v>92</v>
      </c>
      <c r="E50" s="33" t="s">
        <v>94</v>
      </c>
      <c r="F50" s="33" t="s">
        <v>93</v>
      </c>
      <c r="G50" s="33" t="s">
        <v>95</v>
      </c>
    </row>
    <row r="51" spans="1:7" x14ac:dyDescent="0.5">
      <c r="A51" s="31"/>
      <c r="B51" s="31"/>
      <c r="C51" s="43"/>
      <c r="D51" s="43"/>
      <c r="E51" s="31"/>
      <c r="F51" s="31"/>
      <c r="G51" s="31"/>
    </row>
    <row r="52" spans="1:7" x14ac:dyDescent="0.5">
      <c r="A52" s="31"/>
      <c r="B52" s="31"/>
      <c r="C52" s="31"/>
      <c r="D52" s="31"/>
      <c r="E52" s="31"/>
      <c r="F52" s="31"/>
      <c r="G52" s="31"/>
    </row>
    <row r="53" spans="1:7" x14ac:dyDescent="0.5">
      <c r="A53" s="31"/>
      <c r="B53" s="31"/>
      <c r="C53" s="31"/>
      <c r="D53" s="31"/>
      <c r="E53" s="31"/>
      <c r="F53" s="31"/>
      <c r="G53" s="31"/>
    </row>
    <row r="54" spans="1:7" x14ac:dyDescent="0.5">
      <c r="A54" s="31"/>
      <c r="B54" s="31"/>
      <c r="C54" s="31"/>
      <c r="D54" s="31"/>
      <c r="E54" s="31"/>
      <c r="F54" s="31"/>
      <c r="G54" s="31"/>
    </row>
    <row r="55" spans="1:7" x14ac:dyDescent="0.5">
      <c r="A55" s="31"/>
      <c r="B55" s="31"/>
      <c r="C55" s="31"/>
      <c r="D55" s="31"/>
      <c r="E55" s="31"/>
      <c r="F55" s="31"/>
      <c r="G55" s="31"/>
    </row>
    <row r="57" spans="1:7" x14ac:dyDescent="0.5">
      <c r="A57" s="29" t="s">
        <v>101</v>
      </c>
    </row>
    <row r="58" spans="1:7" x14ac:dyDescent="0.5">
      <c r="A58" s="27" t="s">
        <v>150</v>
      </c>
    </row>
    <row r="59" spans="1:7" ht="97.5" customHeight="1" x14ac:dyDescent="0.5">
      <c r="A59" s="107"/>
      <c r="B59" s="108"/>
      <c r="C59" s="108"/>
      <c r="D59" s="108"/>
      <c r="E59" s="108"/>
      <c r="F59" s="108"/>
      <c r="G59" s="109"/>
    </row>
    <row r="61" spans="1:7" x14ac:dyDescent="0.5">
      <c r="A61" s="29" t="s">
        <v>102</v>
      </c>
    </row>
    <row r="62" spans="1:7" x14ac:dyDescent="0.5">
      <c r="A62" s="27" t="s">
        <v>103</v>
      </c>
    </row>
    <row r="63" spans="1:7" ht="104.25" customHeight="1" x14ac:dyDescent="0.5">
      <c r="A63" s="107"/>
      <c r="B63" s="108"/>
      <c r="C63" s="108"/>
      <c r="D63" s="108"/>
      <c r="E63" s="108"/>
      <c r="F63" s="108"/>
      <c r="G63" s="109"/>
    </row>
  </sheetData>
  <mergeCells count="7">
    <mergeCell ref="A59:G59"/>
    <mergeCell ref="A63:G63"/>
    <mergeCell ref="C13:D13"/>
    <mergeCell ref="C22:D22"/>
    <mergeCell ref="C31:D31"/>
    <mergeCell ref="C40:D40"/>
    <mergeCell ref="C49:D49"/>
  </mergeCells>
  <phoneticPr fontId="33"/>
  <pageMargins left="0.7" right="0.7" top="0.75" bottom="0.75" header="0.3" footer="0.3"/>
  <pageSetup paperSize="9"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FBD5D-EBC0-4FC6-8108-1ED46F625FA3}">
  <dimension ref="B1:M101"/>
  <sheetViews>
    <sheetView showGridLines="0" zoomScaleNormal="100" zoomScalePageLayoutView="125" workbookViewId="0">
      <pane ySplit="7" topLeftCell="A8" activePane="bottomLeft" state="frozenSplit"/>
      <selection sqref="A1:B1"/>
      <selection pane="bottomLeft"/>
    </sheetView>
  </sheetViews>
  <sheetFormatPr defaultColWidth="10.88671875" defaultRowHeight="12" x14ac:dyDescent="0.3"/>
  <cols>
    <col min="1" max="1" width="3" style="53" customWidth="1"/>
    <col min="2" max="2" width="7.6640625" style="53" customWidth="1"/>
    <col min="3" max="3" width="41.109375" style="53" customWidth="1"/>
    <col min="4" max="4" width="19.6640625" style="53" customWidth="1"/>
    <col min="5" max="5" width="19.6640625" style="53" hidden="1" customWidth="1"/>
    <col min="6" max="6" width="2.88671875" style="53" customWidth="1"/>
    <col min="7" max="7" width="10.88671875" style="53" customWidth="1"/>
    <col min="8" max="8" width="2.88671875" style="53" customWidth="1"/>
    <col min="9" max="9" width="14.44140625" style="53" customWidth="1"/>
    <col min="10" max="10" width="19.88671875" style="53" customWidth="1"/>
    <col min="11" max="12" width="10.88671875" style="53"/>
    <col min="13" max="13" width="0" style="54" hidden="1" customWidth="1"/>
    <col min="14" max="16384" width="10.88671875" style="53"/>
  </cols>
  <sheetData>
    <row r="1" spans="2:13" ht="20.25" customHeight="1" x14ac:dyDescent="0.3">
      <c r="B1" s="80" t="s">
        <v>182</v>
      </c>
    </row>
    <row r="2" spans="2:13" ht="15.9" hidden="1" customHeight="1" x14ac:dyDescent="0.15">
      <c r="D2" s="20" t="s">
        <v>53</v>
      </c>
      <c r="E2" s="55"/>
      <c r="F2" s="56"/>
      <c r="G2" s="20" t="s">
        <v>54</v>
      </c>
      <c r="I2" s="20" t="s">
        <v>13</v>
      </c>
    </row>
    <row r="3" spans="2:13" ht="18" hidden="1" customHeight="1" x14ac:dyDescent="0.3">
      <c r="B3" s="14" t="s">
        <v>10</v>
      </c>
      <c r="D3" s="113" t="s">
        <v>160</v>
      </c>
      <c r="E3" s="114"/>
      <c r="F3" s="57"/>
      <c r="G3" s="4" t="s">
        <v>51</v>
      </c>
      <c r="I3" s="6" t="s">
        <v>1</v>
      </c>
      <c r="J3" s="58" t="str">
        <f>IF(AND(OR(G3="C",G3="D"),OR((I3="Programme"),I3="Portfolio")),"   Invalid Domain or Level","")</f>
        <v/>
      </c>
    </row>
    <row r="4" spans="2:13" ht="15.9" customHeight="1" x14ac:dyDescent="0.3">
      <c r="B4" s="19" t="s">
        <v>181</v>
      </c>
      <c r="F4" s="56"/>
      <c r="G4" s="59"/>
    </row>
    <row r="5" spans="2:13" s="60" customFormat="1" ht="48" customHeight="1" x14ac:dyDescent="0.25">
      <c r="B5" s="115"/>
      <c r="C5" s="116"/>
      <c r="D5" s="117" t="str">
        <f>IF(OR(G3="",I3=""),"",IF(G3="D",G98,IF(I3="Project",G99,IF(I3="Portfolio",G101,G100))))</f>
        <v>私はこのコンピテンス要素に関する私の知識についての明確で自信のあるエビデンスを提供できます。</v>
      </c>
      <c r="E5" s="118"/>
      <c r="F5" s="118"/>
      <c r="G5" s="118"/>
      <c r="H5" s="118"/>
      <c r="I5" s="118"/>
      <c r="J5" s="119"/>
      <c r="M5" s="61"/>
    </row>
    <row r="6" spans="2:13" s="60" customFormat="1" ht="51.6" customHeight="1" x14ac:dyDescent="0.3">
      <c r="D6" s="120" t="s">
        <v>46</v>
      </c>
      <c r="E6" s="121"/>
      <c r="F6" s="121"/>
      <c r="G6" s="121"/>
      <c r="H6" s="121"/>
      <c r="I6" s="121"/>
      <c r="J6" s="122"/>
      <c r="M6" s="61"/>
    </row>
    <row r="7" spans="2:13" s="60" customFormat="1" ht="39.9" customHeight="1" x14ac:dyDescent="0.3">
      <c r="B7" s="123" t="s">
        <v>11</v>
      </c>
      <c r="C7" s="124"/>
      <c r="D7" s="15" t="s">
        <v>57</v>
      </c>
      <c r="E7" s="22"/>
      <c r="F7" s="62"/>
      <c r="G7" s="125" t="s">
        <v>52</v>
      </c>
      <c r="H7" s="126"/>
      <c r="I7" s="126"/>
      <c r="J7" s="126"/>
      <c r="M7" s="61"/>
    </row>
    <row r="8" spans="2:13" ht="18" customHeight="1" x14ac:dyDescent="0.3">
      <c r="C8" s="18" t="s">
        <v>43</v>
      </c>
      <c r="D8" s="63"/>
      <c r="E8" s="63"/>
      <c r="F8" s="63"/>
    </row>
    <row r="9" spans="2:13" ht="15.9" customHeight="1" x14ac:dyDescent="0.3">
      <c r="B9" s="64" t="str">
        <f>CONCATENATE($E$98,".3.",M9)</f>
        <v>4.3.1</v>
      </c>
      <c r="C9" s="17" t="s">
        <v>15</v>
      </c>
      <c r="D9" s="4"/>
      <c r="E9" s="23"/>
      <c r="F9" s="65"/>
      <c r="G9" s="127"/>
      <c r="H9" s="128"/>
      <c r="I9" s="128"/>
      <c r="J9" s="128"/>
      <c r="K9" s="66"/>
      <c r="M9" s="54">
        <v>1</v>
      </c>
    </row>
    <row r="10" spans="2:13" ht="15.9" customHeight="1" x14ac:dyDescent="0.3">
      <c r="B10" s="64" t="str">
        <f>CONCATENATE($E$98,".3.",M10)</f>
        <v>4.3.2</v>
      </c>
      <c r="C10" s="17" t="s">
        <v>16</v>
      </c>
      <c r="D10" s="4"/>
      <c r="E10" s="23"/>
      <c r="F10" s="65"/>
      <c r="G10" s="111"/>
      <c r="H10" s="112"/>
      <c r="I10" s="112"/>
      <c r="J10" s="112"/>
      <c r="K10" s="66"/>
      <c r="M10" s="54">
        <f>1+M9</f>
        <v>2</v>
      </c>
    </row>
    <row r="11" spans="2:13" ht="15.9" customHeight="1" x14ac:dyDescent="0.3">
      <c r="B11" s="64" t="str">
        <f>CONCATENATE($E$98,".3.",M11)</f>
        <v>4.3.3</v>
      </c>
      <c r="C11" s="17" t="s">
        <v>17</v>
      </c>
      <c r="D11" s="4"/>
      <c r="E11" s="23"/>
      <c r="F11" s="65"/>
      <c r="G11" s="111"/>
      <c r="H11" s="112"/>
      <c r="I11" s="112"/>
      <c r="J11" s="112"/>
      <c r="K11" s="66"/>
      <c r="M11" s="54">
        <f t="shared" ref="M11:M13" si="0">1+M10</f>
        <v>3</v>
      </c>
    </row>
    <row r="12" spans="2:13" ht="15.9" customHeight="1" x14ac:dyDescent="0.3">
      <c r="B12" s="64" t="str">
        <f>CONCATENATE($E$98,".3.",M12)</f>
        <v>4.3.4</v>
      </c>
      <c r="C12" s="17" t="s">
        <v>18</v>
      </c>
      <c r="D12" s="4"/>
      <c r="E12" s="23"/>
      <c r="F12" s="65"/>
      <c r="G12" s="111"/>
      <c r="H12" s="112"/>
      <c r="I12" s="112"/>
      <c r="J12" s="112"/>
      <c r="K12" s="66"/>
      <c r="M12" s="54">
        <f t="shared" si="0"/>
        <v>4</v>
      </c>
    </row>
    <row r="13" spans="2:13" ht="15.9" customHeight="1" x14ac:dyDescent="0.3">
      <c r="B13" s="64" t="str">
        <f>CONCATENATE($E$98,".3.",M13)</f>
        <v>4.3.5</v>
      </c>
      <c r="C13" s="17" t="s">
        <v>19</v>
      </c>
      <c r="D13" s="4"/>
      <c r="E13" s="23"/>
      <c r="F13" s="65"/>
      <c r="G13" s="111"/>
      <c r="H13" s="112"/>
      <c r="I13" s="112"/>
      <c r="J13" s="112"/>
      <c r="K13" s="66"/>
      <c r="M13" s="54">
        <f t="shared" si="0"/>
        <v>5</v>
      </c>
    </row>
    <row r="14" spans="2:13" s="67" customFormat="1" ht="21" customHeight="1" x14ac:dyDescent="0.3">
      <c r="C14" s="8" t="s">
        <v>5</v>
      </c>
      <c r="D14" s="9" t="str">
        <f>IF(COUNTIF(D9:D13,"")=$M13,"",(COUNTIF(D9:D13,3)))</f>
        <v/>
      </c>
      <c r="E14" s="9" t="str">
        <f>IF(COUNTIF(E9:E13,"")=$M13,"",(COUNTIF(E9:E13,3)))</f>
        <v/>
      </c>
      <c r="F14" s="68"/>
      <c r="G14" s="69"/>
      <c r="H14" s="69"/>
      <c r="I14" s="69"/>
      <c r="J14" s="69"/>
      <c r="M14" s="70"/>
    </row>
    <row r="15" spans="2:13" ht="13.8" x14ac:dyDescent="0.3">
      <c r="D15" s="46"/>
      <c r="E15" s="63"/>
      <c r="F15" s="63"/>
      <c r="G15" s="3"/>
      <c r="H15" s="3"/>
      <c r="I15" s="3"/>
      <c r="J15" s="3"/>
    </row>
    <row r="16" spans="2:13" ht="18" customHeight="1" x14ac:dyDescent="0.3">
      <c r="C16" s="18" t="s">
        <v>44</v>
      </c>
      <c r="D16" s="63"/>
      <c r="E16" s="63"/>
      <c r="F16" s="63"/>
      <c r="G16" s="3"/>
      <c r="H16" s="3"/>
      <c r="I16" s="3"/>
      <c r="J16" s="3"/>
    </row>
    <row r="17" spans="2:13" ht="15.9" customHeight="1" x14ac:dyDescent="0.3">
      <c r="B17" s="64" t="str">
        <f t="shared" ref="B17:B26" si="1">CONCATENATE($E$98,".4.",M17)</f>
        <v>4.4.1</v>
      </c>
      <c r="C17" s="17" t="s">
        <v>20</v>
      </c>
      <c r="D17" s="4"/>
      <c r="E17" s="23"/>
      <c r="F17" s="65"/>
      <c r="G17" s="111"/>
      <c r="H17" s="112"/>
      <c r="I17" s="112"/>
      <c r="J17" s="112"/>
      <c r="K17" s="66"/>
      <c r="M17" s="54">
        <v>1</v>
      </c>
    </row>
    <row r="18" spans="2:13" ht="15.9" customHeight="1" x14ac:dyDescent="0.3">
      <c r="B18" s="64" t="str">
        <f t="shared" si="1"/>
        <v>4.4.2</v>
      </c>
      <c r="C18" s="17" t="s">
        <v>21</v>
      </c>
      <c r="D18" s="4"/>
      <c r="E18" s="23"/>
      <c r="F18" s="65"/>
      <c r="G18" s="111"/>
      <c r="H18" s="112"/>
      <c r="I18" s="112"/>
      <c r="J18" s="112"/>
      <c r="K18" s="66"/>
      <c r="M18" s="54">
        <f t="shared" ref="M18:M26" si="2">1+M17</f>
        <v>2</v>
      </c>
    </row>
    <row r="19" spans="2:13" ht="15.9" customHeight="1" x14ac:dyDescent="0.3">
      <c r="B19" s="64" t="str">
        <f t="shared" si="1"/>
        <v>4.4.3</v>
      </c>
      <c r="C19" s="17" t="s">
        <v>22</v>
      </c>
      <c r="D19" s="4"/>
      <c r="E19" s="23"/>
      <c r="F19" s="65"/>
      <c r="G19" s="111"/>
      <c r="H19" s="112"/>
      <c r="I19" s="112"/>
      <c r="J19" s="112"/>
      <c r="K19" s="66"/>
      <c r="M19" s="54">
        <f t="shared" si="2"/>
        <v>3</v>
      </c>
    </row>
    <row r="20" spans="2:13" ht="15.9" customHeight="1" x14ac:dyDescent="0.3">
      <c r="B20" s="64" t="str">
        <f t="shared" si="1"/>
        <v>4.4.4</v>
      </c>
      <c r="C20" s="17" t="s">
        <v>23</v>
      </c>
      <c r="D20" s="4"/>
      <c r="E20" s="23"/>
      <c r="F20" s="65"/>
      <c r="G20" s="111"/>
      <c r="H20" s="112"/>
      <c r="I20" s="112"/>
      <c r="J20" s="112"/>
      <c r="K20" s="66"/>
      <c r="M20" s="54">
        <f t="shared" si="2"/>
        <v>4</v>
      </c>
    </row>
    <row r="21" spans="2:13" ht="15.9" customHeight="1" x14ac:dyDescent="0.3">
      <c r="B21" s="64" t="str">
        <f t="shared" si="1"/>
        <v>4.4.5</v>
      </c>
      <c r="C21" s="17" t="s">
        <v>24</v>
      </c>
      <c r="D21" s="4"/>
      <c r="E21" s="23"/>
      <c r="F21" s="65"/>
      <c r="G21" s="111"/>
      <c r="H21" s="112"/>
      <c r="I21" s="112"/>
      <c r="J21" s="112"/>
      <c r="K21" s="66"/>
      <c r="M21" s="54">
        <f t="shared" si="2"/>
        <v>5</v>
      </c>
    </row>
    <row r="22" spans="2:13" ht="15.9" customHeight="1" x14ac:dyDescent="0.3">
      <c r="B22" s="64" t="str">
        <f t="shared" si="1"/>
        <v>4.4.6</v>
      </c>
      <c r="C22" s="17" t="s">
        <v>25</v>
      </c>
      <c r="D22" s="4"/>
      <c r="E22" s="23"/>
      <c r="F22" s="65"/>
      <c r="G22" s="111"/>
      <c r="H22" s="112"/>
      <c r="I22" s="112"/>
      <c r="J22" s="112"/>
      <c r="K22" s="66"/>
      <c r="M22" s="54">
        <f t="shared" si="2"/>
        <v>6</v>
      </c>
    </row>
    <row r="23" spans="2:13" ht="15.9" customHeight="1" x14ac:dyDescent="0.3">
      <c r="B23" s="64" t="str">
        <f t="shared" si="1"/>
        <v>4.4.7</v>
      </c>
      <c r="C23" s="17" t="s">
        <v>26</v>
      </c>
      <c r="D23" s="4"/>
      <c r="E23" s="23"/>
      <c r="F23" s="65"/>
      <c r="G23" s="111"/>
      <c r="H23" s="112"/>
      <c r="I23" s="112"/>
      <c r="J23" s="112"/>
      <c r="K23" s="66"/>
      <c r="M23" s="54">
        <f t="shared" si="2"/>
        <v>7</v>
      </c>
    </row>
    <row r="24" spans="2:13" ht="15.9" customHeight="1" x14ac:dyDescent="0.3">
      <c r="B24" s="64" t="str">
        <f t="shared" si="1"/>
        <v>4.4.8</v>
      </c>
      <c r="C24" s="17" t="s">
        <v>27</v>
      </c>
      <c r="D24" s="4"/>
      <c r="E24" s="23"/>
      <c r="F24" s="65"/>
      <c r="G24" s="111"/>
      <c r="H24" s="112"/>
      <c r="I24" s="112"/>
      <c r="J24" s="112"/>
      <c r="K24" s="66"/>
      <c r="M24" s="54">
        <f t="shared" si="2"/>
        <v>8</v>
      </c>
    </row>
    <row r="25" spans="2:13" ht="15.9" customHeight="1" x14ac:dyDescent="0.3">
      <c r="B25" s="64" t="str">
        <f t="shared" si="1"/>
        <v>4.4.9</v>
      </c>
      <c r="C25" s="17" t="s">
        <v>28</v>
      </c>
      <c r="D25" s="4"/>
      <c r="E25" s="23"/>
      <c r="F25" s="65"/>
      <c r="G25" s="111"/>
      <c r="H25" s="112"/>
      <c r="I25" s="112"/>
      <c r="J25" s="112"/>
      <c r="K25" s="66"/>
      <c r="M25" s="54">
        <f t="shared" si="2"/>
        <v>9</v>
      </c>
    </row>
    <row r="26" spans="2:13" ht="15.9" customHeight="1" x14ac:dyDescent="0.3">
      <c r="B26" s="64" t="str">
        <f t="shared" si="1"/>
        <v>4.4.10</v>
      </c>
      <c r="C26" s="17" t="s">
        <v>29</v>
      </c>
      <c r="D26" s="4"/>
      <c r="E26" s="23"/>
      <c r="F26" s="65"/>
      <c r="G26" s="111"/>
      <c r="H26" s="112"/>
      <c r="I26" s="112"/>
      <c r="J26" s="112"/>
      <c r="K26" s="66"/>
      <c r="M26" s="54">
        <f t="shared" si="2"/>
        <v>10</v>
      </c>
    </row>
    <row r="27" spans="2:13" s="67" customFormat="1" ht="21" customHeight="1" x14ac:dyDescent="0.3">
      <c r="C27" s="8" t="s">
        <v>5</v>
      </c>
      <c r="D27" s="9" t="str">
        <f>IF(COUNTIF(D17:D26,"")=$M26,"",(COUNTIF(D17:D26,3)))</f>
        <v/>
      </c>
      <c r="E27" s="9" t="str">
        <f>IF(COUNTIF(E17:E26,"")=$M26,"",(COUNTIF(E17:E26,3)))</f>
        <v/>
      </c>
      <c r="F27" s="68"/>
      <c r="G27" s="69"/>
      <c r="H27" s="69"/>
      <c r="I27" s="69"/>
      <c r="J27" s="69"/>
      <c r="M27" s="70"/>
    </row>
    <row r="28" spans="2:13" ht="13.2" x14ac:dyDescent="0.3">
      <c r="C28" s="71"/>
      <c r="D28" s="63"/>
      <c r="E28" s="63"/>
      <c r="F28" s="63"/>
      <c r="G28" s="3"/>
      <c r="H28" s="3"/>
      <c r="I28" s="3"/>
      <c r="J28" s="3"/>
    </row>
    <row r="29" spans="2:13" ht="18" customHeight="1" x14ac:dyDescent="0.3">
      <c r="C29" s="18" t="s">
        <v>45</v>
      </c>
      <c r="D29" s="63"/>
      <c r="E29" s="63"/>
      <c r="F29" s="63"/>
      <c r="G29" s="3"/>
      <c r="H29" s="3"/>
      <c r="I29" s="3"/>
      <c r="J29" s="3"/>
    </row>
    <row r="30" spans="2:13" ht="15.9" customHeight="1" x14ac:dyDescent="0.3">
      <c r="B30" s="64" t="str">
        <f t="shared" ref="B30:B42" si="3">CONCATENATE($E$98,".5.",M30)</f>
        <v>4.5.1</v>
      </c>
      <c r="C30" s="17" t="s">
        <v>30</v>
      </c>
      <c r="D30" s="4"/>
      <c r="E30" s="23"/>
      <c r="F30" s="65"/>
      <c r="G30" s="111"/>
      <c r="H30" s="112"/>
      <c r="I30" s="112"/>
      <c r="J30" s="112"/>
      <c r="K30" s="66"/>
      <c r="M30" s="54">
        <v>1</v>
      </c>
    </row>
    <row r="31" spans="2:13" ht="15.9" customHeight="1" x14ac:dyDescent="0.3">
      <c r="B31" s="64" t="str">
        <f t="shared" si="3"/>
        <v>4.5.2</v>
      </c>
      <c r="C31" s="17" t="s">
        <v>31</v>
      </c>
      <c r="D31" s="4"/>
      <c r="E31" s="23"/>
      <c r="F31" s="65"/>
      <c r="G31" s="111"/>
      <c r="H31" s="112"/>
      <c r="I31" s="112"/>
      <c r="J31" s="112"/>
      <c r="K31" s="66"/>
      <c r="M31" s="54">
        <f t="shared" ref="M31:M42" si="4">1+M30</f>
        <v>2</v>
      </c>
    </row>
    <row r="32" spans="2:13" ht="15.9" customHeight="1" x14ac:dyDescent="0.3">
      <c r="B32" s="64" t="str">
        <f t="shared" si="3"/>
        <v>4.5.3</v>
      </c>
      <c r="C32" s="17" t="s">
        <v>32</v>
      </c>
      <c r="D32" s="4"/>
      <c r="E32" s="23"/>
      <c r="F32" s="65"/>
      <c r="G32" s="111"/>
      <c r="H32" s="112"/>
      <c r="I32" s="112"/>
      <c r="J32" s="112"/>
      <c r="K32" s="66"/>
      <c r="M32" s="54">
        <f t="shared" si="4"/>
        <v>3</v>
      </c>
    </row>
    <row r="33" spans="2:13" ht="15.9" customHeight="1" x14ac:dyDescent="0.3">
      <c r="B33" s="64" t="str">
        <f t="shared" si="3"/>
        <v>4.5.4</v>
      </c>
      <c r="C33" s="17" t="s">
        <v>33</v>
      </c>
      <c r="D33" s="4"/>
      <c r="E33" s="23"/>
      <c r="F33" s="65"/>
      <c r="G33" s="111"/>
      <c r="H33" s="112"/>
      <c r="I33" s="112"/>
      <c r="J33" s="112"/>
      <c r="K33" s="66"/>
      <c r="M33" s="54">
        <f t="shared" si="4"/>
        <v>4</v>
      </c>
    </row>
    <row r="34" spans="2:13" ht="15.9" customHeight="1" x14ac:dyDescent="0.3">
      <c r="B34" s="64" t="str">
        <f t="shared" si="3"/>
        <v>4.5.5</v>
      </c>
      <c r="C34" s="17" t="s">
        <v>34</v>
      </c>
      <c r="D34" s="4"/>
      <c r="E34" s="23"/>
      <c r="F34" s="65"/>
      <c r="G34" s="111"/>
      <c r="H34" s="112"/>
      <c r="I34" s="112"/>
      <c r="J34" s="112"/>
      <c r="K34" s="66"/>
      <c r="M34" s="54">
        <f t="shared" si="4"/>
        <v>5</v>
      </c>
    </row>
    <row r="35" spans="2:13" ht="15.9" customHeight="1" x14ac:dyDescent="0.3">
      <c r="B35" s="64" t="str">
        <f t="shared" si="3"/>
        <v>4.5.6</v>
      </c>
      <c r="C35" s="17" t="s">
        <v>35</v>
      </c>
      <c r="D35" s="4"/>
      <c r="E35" s="23"/>
      <c r="F35" s="65"/>
      <c r="G35" s="111"/>
      <c r="H35" s="112"/>
      <c r="I35" s="112"/>
      <c r="J35" s="112"/>
      <c r="K35" s="66"/>
      <c r="M35" s="54">
        <f t="shared" si="4"/>
        <v>6</v>
      </c>
    </row>
    <row r="36" spans="2:13" ht="15.9" customHeight="1" x14ac:dyDescent="0.3">
      <c r="B36" s="64" t="str">
        <f t="shared" si="3"/>
        <v>4.5.7</v>
      </c>
      <c r="C36" s="17" t="s">
        <v>36</v>
      </c>
      <c r="D36" s="4"/>
      <c r="E36" s="23"/>
      <c r="F36" s="65"/>
      <c r="G36" s="111"/>
      <c r="H36" s="112"/>
      <c r="I36" s="112"/>
      <c r="J36" s="112"/>
      <c r="K36" s="66"/>
      <c r="M36" s="54">
        <f t="shared" si="4"/>
        <v>7</v>
      </c>
    </row>
    <row r="37" spans="2:13" ht="15.9" customHeight="1" x14ac:dyDescent="0.3">
      <c r="B37" s="64" t="str">
        <f t="shared" si="3"/>
        <v>4.5.8</v>
      </c>
      <c r="C37" s="17" t="s">
        <v>37</v>
      </c>
      <c r="D37" s="4"/>
      <c r="E37" s="23"/>
      <c r="F37" s="65"/>
      <c r="G37" s="111"/>
      <c r="H37" s="112"/>
      <c r="I37" s="112"/>
      <c r="J37" s="112"/>
      <c r="K37" s="66"/>
      <c r="M37" s="54">
        <f t="shared" si="4"/>
        <v>8</v>
      </c>
    </row>
    <row r="38" spans="2:13" ht="15.9" customHeight="1" x14ac:dyDescent="0.3">
      <c r="B38" s="64" t="str">
        <f t="shared" si="3"/>
        <v>4.5.9</v>
      </c>
      <c r="C38" s="17" t="s">
        <v>38</v>
      </c>
      <c r="D38" s="4"/>
      <c r="E38" s="23"/>
      <c r="F38" s="65"/>
      <c r="G38" s="111"/>
      <c r="H38" s="112"/>
      <c r="I38" s="112"/>
      <c r="J38" s="112"/>
      <c r="K38" s="66"/>
      <c r="M38" s="54">
        <f t="shared" si="4"/>
        <v>9</v>
      </c>
    </row>
    <row r="39" spans="2:13" ht="15.9" customHeight="1" x14ac:dyDescent="0.3">
      <c r="B39" s="64" t="str">
        <f t="shared" si="3"/>
        <v>4.5.10</v>
      </c>
      <c r="C39" s="17" t="s">
        <v>39</v>
      </c>
      <c r="D39" s="4"/>
      <c r="E39" s="23"/>
      <c r="F39" s="65"/>
      <c r="G39" s="111"/>
      <c r="H39" s="112"/>
      <c r="I39" s="112"/>
      <c r="J39" s="112"/>
      <c r="K39" s="66"/>
      <c r="M39" s="54">
        <f t="shared" si="4"/>
        <v>10</v>
      </c>
    </row>
    <row r="40" spans="2:13" ht="15.9" customHeight="1" x14ac:dyDescent="0.3">
      <c r="B40" s="64" t="str">
        <f t="shared" si="3"/>
        <v>4.5.11</v>
      </c>
      <c r="C40" s="17" t="s">
        <v>40</v>
      </c>
      <c r="D40" s="4"/>
      <c r="E40" s="23"/>
      <c r="F40" s="65"/>
      <c r="G40" s="111"/>
      <c r="H40" s="112"/>
      <c r="I40" s="112"/>
      <c r="J40" s="112"/>
      <c r="K40" s="66"/>
      <c r="M40" s="54">
        <f t="shared" si="4"/>
        <v>11</v>
      </c>
    </row>
    <row r="41" spans="2:13" ht="15.9" customHeight="1" x14ac:dyDescent="0.3">
      <c r="B41" s="64" t="str">
        <f t="shared" si="3"/>
        <v>4.5.12</v>
      </c>
      <c r="C41" s="17" t="s">
        <v>41</v>
      </c>
      <c r="D41" s="4"/>
      <c r="E41" s="23"/>
      <c r="F41" s="65"/>
      <c r="G41" s="111"/>
      <c r="H41" s="112"/>
      <c r="I41" s="112"/>
      <c r="J41" s="112"/>
      <c r="K41" s="66"/>
      <c r="M41" s="54">
        <f t="shared" si="4"/>
        <v>12</v>
      </c>
    </row>
    <row r="42" spans="2:13" ht="15.9" customHeight="1" x14ac:dyDescent="0.3">
      <c r="B42" s="64" t="str">
        <f t="shared" si="3"/>
        <v>4.5.13</v>
      </c>
      <c r="C42" s="17" t="s">
        <v>42</v>
      </c>
      <c r="D42" s="4"/>
      <c r="E42" s="23"/>
      <c r="F42" s="65"/>
      <c r="G42" s="111"/>
      <c r="H42" s="112"/>
      <c r="I42" s="112"/>
      <c r="J42" s="112"/>
      <c r="K42" s="66"/>
      <c r="M42" s="54">
        <f t="shared" si="4"/>
        <v>13</v>
      </c>
    </row>
    <row r="43" spans="2:13" ht="15.9" customHeight="1" x14ac:dyDescent="0.3">
      <c r="B43" s="64" t="str">
        <f>IF($E$98=4,"",CONCATENATE($E$98,".5.",M43))</f>
        <v/>
      </c>
      <c r="C43" s="12" t="str">
        <f>IF($E$98=4,""," Select and balance")</f>
        <v/>
      </c>
      <c r="D43" s="4"/>
      <c r="E43" s="23"/>
      <c r="F43" s="65"/>
      <c r="G43" s="111"/>
      <c r="H43" s="112"/>
      <c r="I43" s="112"/>
      <c r="J43" s="112"/>
      <c r="K43" s="66"/>
      <c r="M43" s="54">
        <v>14</v>
      </c>
    </row>
    <row r="44" spans="2:13" s="67" customFormat="1" ht="21" customHeight="1" x14ac:dyDescent="0.3">
      <c r="C44" s="8" t="s">
        <v>5</v>
      </c>
      <c r="D44" s="9" t="str">
        <f>IF(COUNTIF(D30:D43,"")=$M$43,"",(COUNTIF(D30:D43,3)))</f>
        <v/>
      </c>
      <c r="E44" s="9" t="str">
        <f>IF(COUNTIF(E30:E43,"")=$M$43,"",(COUNTIF(E30:E43,3)))</f>
        <v/>
      </c>
      <c r="F44" s="68"/>
      <c r="M44" s="70"/>
    </row>
    <row r="45" spans="2:13" s="1" customFormat="1" ht="15.9" customHeight="1" x14ac:dyDescent="0.3">
      <c r="M45" s="13"/>
    </row>
    <row r="46" spans="2:13" s="1" customFormat="1" ht="15.9" customHeight="1" x14ac:dyDescent="0.3">
      <c r="C46" s="10" t="s">
        <v>0</v>
      </c>
      <c r="M46" s="13"/>
    </row>
    <row r="47" spans="2:13" s="1" customFormat="1" ht="9" customHeight="1" x14ac:dyDescent="0.3">
      <c r="C47" s="2"/>
      <c r="M47" s="13"/>
    </row>
    <row r="48" spans="2:13" s="1" customFormat="1" ht="15.9" customHeight="1" x14ac:dyDescent="0.3">
      <c r="C48" s="7" t="s">
        <v>6</v>
      </c>
      <c r="D48" s="11">
        <f>COUNTIF(D$9:D$13,3)+COUNTIF(D$17:D$26,3)+COUNTIF(D$30:D$43,3)</f>
        <v>0</v>
      </c>
      <c r="E48" s="11">
        <f>COUNTIF(E$9:E$13,3)+COUNTIF(E$17:E$26,3)+COUNTIF(E$30:E$43,3)</f>
        <v>0</v>
      </c>
      <c r="M48" s="13"/>
    </row>
    <row r="49" spans="2:13" s="1" customFormat="1" ht="15.9" customHeight="1" x14ac:dyDescent="0.3">
      <c r="C49" s="7" t="s">
        <v>7</v>
      </c>
      <c r="D49" s="11">
        <f>COUNTIF(D$9:D$13,2)+COUNTIF(D$17:D$26,2)+COUNTIF(D$30:D$43,2)</f>
        <v>0</v>
      </c>
      <c r="E49" s="11">
        <f>COUNTIF(E$9:E$13,2)+COUNTIF(E$17:E$26,2)+COUNTIF(E$30:E$43,2)</f>
        <v>0</v>
      </c>
      <c r="M49" s="13"/>
    </row>
    <row r="50" spans="2:13" s="1" customFormat="1" ht="15.9" customHeight="1" x14ac:dyDescent="0.3">
      <c r="C50" s="7" t="s">
        <v>8</v>
      </c>
      <c r="D50" s="11">
        <f>COUNTIF(D$9:D$13,1)+COUNTIF(D$17:D$26,1)+COUNTIF(D$30:D$43,1)</f>
        <v>0</v>
      </c>
      <c r="E50" s="11">
        <f>COUNTIF(E$9:E$13,1)+COUNTIF(E$17:E$26,1)+COUNTIF(E$30:E$43,1)</f>
        <v>0</v>
      </c>
      <c r="M50" s="13"/>
    </row>
    <row r="51" spans="2:13" s="1" customFormat="1" ht="15.9" customHeight="1" x14ac:dyDescent="0.3">
      <c r="C51" s="7" t="s">
        <v>9</v>
      </c>
      <c r="D51" s="11">
        <f>IF($I$3="Project",(COUNTBLANK(D$9:D$13)+COUNTBLANK(D$17:D$26)+COUNTBLANK(D$30:D$42)),(COUNTBLANK(D$9:D$13)+COUNTBLANK(D$17:D$26)+COUNTBLANK(D$30:D$43)))</f>
        <v>28</v>
      </c>
      <c r="E51" s="11">
        <f>IF($I$3="Project",(COUNTBLANK(E$9:E$13)+COUNTBLANK(E$17:E$26)+COUNTBLANK(E$30:E$42)),(COUNTBLANK(E$9:E$13)+COUNTBLANK(E$17:E$26)+COUNTBLANK(E$30:E$43)))</f>
        <v>28</v>
      </c>
      <c r="G51" s="129" t="str">
        <f>IF(D51&gt;0,"すべてのコンピテンス要素を評価してください",IF(G3="D","",IF(E51&gt;0,"すべてのコンピテンス要素を評価してください","")))</f>
        <v>すべてのコンピテンス要素を評価してください</v>
      </c>
      <c r="H51" s="129"/>
      <c r="I51" s="129"/>
      <c r="J51" s="129"/>
      <c r="K51" s="129"/>
      <c r="M51" s="13"/>
    </row>
    <row r="52" spans="2:13" s="1" customFormat="1" ht="9.9" customHeight="1" x14ac:dyDescent="0.3">
      <c r="M52" s="13"/>
    </row>
    <row r="53" spans="2:13" s="1" customFormat="1" ht="9.9" customHeight="1" x14ac:dyDescent="0.3">
      <c r="M53" s="13"/>
    </row>
    <row r="54" spans="2:13" s="1" customFormat="1" ht="15.9" customHeight="1" x14ac:dyDescent="0.3">
      <c r="C54" s="21" t="s">
        <v>55</v>
      </c>
      <c r="M54" s="13"/>
    </row>
    <row r="55" spans="2:13" s="1" customFormat="1" ht="13.8" x14ac:dyDescent="0.3">
      <c r="M55" s="13"/>
    </row>
    <row r="56" spans="2:13" s="1" customFormat="1" ht="13.8" x14ac:dyDescent="0.3">
      <c r="M56" s="13"/>
    </row>
    <row r="57" spans="2:13" s="1" customFormat="1" ht="13.8" x14ac:dyDescent="0.3">
      <c r="B57" s="5" t="s">
        <v>183</v>
      </c>
      <c r="M57" s="13"/>
    </row>
    <row r="58" spans="2:13" s="1" customFormat="1" ht="13.8" x14ac:dyDescent="0.3">
      <c r="M58" s="13"/>
    </row>
    <row r="59" spans="2:13" s="1" customFormat="1" ht="13.8" x14ac:dyDescent="0.3">
      <c r="M59" s="13"/>
    </row>
    <row r="60" spans="2:13" s="1" customFormat="1" ht="13.8" x14ac:dyDescent="0.3">
      <c r="M60" s="13"/>
    </row>
    <row r="61" spans="2:13" s="1" customFormat="1" ht="13.8" x14ac:dyDescent="0.3">
      <c r="M61" s="13"/>
    </row>
    <row r="62" spans="2:13" s="1" customFormat="1" ht="13.8" x14ac:dyDescent="0.3">
      <c r="M62" s="13"/>
    </row>
    <row r="63" spans="2:13" s="1" customFormat="1" ht="13.8" x14ac:dyDescent="0.3">
      <c r="M63" s="13"/>
    </row>
    <row r="64" spans="2:13" s="1" customFormat="1" ht="13.8" x14ac:dyDescent="0.3">
      <c r="M64" s="13"/>
    </row>
    <row r="65" spans="13:13" s="1" customFormat="1" ht="13.8" x14ac:dyDescent="0.3">
      <c r="M65" s="13"/>
    </row>
    <row r="66" spans="13:13" s="1" customFormat="1" ht="13.8" x14ac:dyDescent="0.3">
      <c r="M66" s="13"/>
    </row>
    <row r="67" spans="13:13" s="1" customFormat="1" ht="13.8" x14ac:dyDescent="0.3">
      <c r="M67" s="13"/>
    </row>
    <row r="68" spans="13:13" s="1" customFormat="1" ht="13.8" x14ac:dyDescent="0.3">
      <c r="M68" s="13"/>
    </row>
    <row r="69" spans="13:13" s="1" customFormat="1" ht="13.8" x14ac:dyDescent="0.3">
      <c r="M69" s="13"/>
    </row>
    <row r="70" spans="13:13" s="1" customFormat="1" ht="13.8" x14ac:dyDescent="0.3">
      <c r="M70" s="13"/>
    </row>
    <row r="71" spans="13:13" s="1" customFormat="1" ht="13.8" x14ac:dyDescent="0.3">
      <c r="M71" s="13"/>
    </row>
    <row r="72" spans="13:13" s="1" customFormat="1" ht="13.8" x14ac:dyDescent="0.3">
      <c r="M72" s="13"/>
    </row>
    <row r="73" spans="13:13" s="1" customFormat="1" ht="13.8" x14ac:dyDescent="0.3">
      <c r="M73" s="13"/>
    </row>
    <row r="74" spans="13:13" s="1" customFormat="1" ht="13.8" x14ac:dyDescent="0.3">
      <c r="M74" s="13"/>
    </row>
    <row r="75" spans="13:13" s="1" customFormat="1" ht="13.8" x14ac:dyDescent="0.3">
      <c r="M75" s="13"/>
    </row>
    <row r="76" spans="13:13" s="1" customFormat="1" ht="13.8" x14ac:dyDescent="0.3">
      <c r="M76" s="13"/>
    </row>
    <row r="77" spans="13:13" s="1" customFormat="1" ht="13.8" x14ac:dyDescent="0.3">
      <c r="M77" s="13"/>
    </row>
    <row r="78" spans="13:13" s="1" customFormat="1" ht="13.8" x14ac:dyDescent="0.3">
      <c r="M78" s="13"/>
    </row>
    <row r="79" spans="13:13" s="1" customFormat="1" ht="13.8" x14ac:dyDescent="0.3">
      <c r="M79" s="13"/>
    </row>
    <row r="80" spans="13:13" s="1" customFormat="1" ht="13.8" x14ac:dyDescent="0.3">
      <c r="M80" s="13"/>
    </row>
    <row r="81" spans="13:13" s="1" customFormat="1" ht="13.8" x14ac:dyDescent="0.3">
      <c r="M81" s="13"/>
    </row>
    <row r="82" spans="13:13" s="1" customFormat="1" ht="13.8" x14ac:dyDescent="0.3">
      <c r="M82" s="13"/>
    </row>
    <row r="83" spans="13:13" s="1" customFormat="1" ht="13.8" x14ac:dyDescent="0.3">
      <c r="M83" s="13"/>
    </row>
    <row r="84" spans="13:13" s="1" customFormat="1" ht="13.8" x14ac:dyDescent="0.3">
      <c r="M84" s="13"/>
    </row>
    <row r="85" spans="13:13" s="1" customFormat="1" ht="13.8" x14ac:dyDescent="0.3">
      <c r="M85" s="13"/>
    </row>
    <row r="86" spans="13:13" s="1" customFormat="1" ht="13.8" x14ac:dyDescent="0.3">
      <c r="M86" s="13"/>
    </row>
    <row r="87" spans="13:13" s="1" customFormat="1" ht="13.8" x14ac:dyDescent="0.3">
      <c r="M87" s="13"/>
    </row>
    <row r="88" spans="13:13" s="1" customFormat="1" ht="13.8" x14ac:dyDescent="0.3">
      <c r="M88" s="13"/>
    </row>
    <row r="89" spans="13:13" s="1" customFormat="1" ht="13.8" x14ac:dyDescent="0.3">
      <c r="M89" s="13"/>
    </row>
    <row r="90" spans="13:13" s="1" customFormat="1" ht="13.8" x14ac:dyDescent="0.3">
      <c r="M90" s="13"/>
    </row>
    <row r="91" spans="13:13" s="1" customFormat="1" ht="13.8" x14ac:dyDescent="0.3">
      <c r="M91" s="13"/>
    </row>
    <row r="92" spans="13:13" s="1" customFormat="1" ht="13.8" x14ac:dyDescent="0.3">
      <c r="M92" s="13"/>
    </row>
    <row r="93" spans="13:13" s="1" customFormat="1" ht="13.8" x14ac:dyDescent="0.3">
      <c r="M93" s="13"/>
    </row>
    <row r="94" spans="13:13" s="1" customFormat="1" ht="13.8" x14ac:dyDescent="0.3">
      <c r="M94" s="13"/>
    </row>
    <row r="95" spans="13:13" s="1" customFormat="1" ht="13.8" x14ac:dyDescent="0.3">
      <c r="M95" s="13"/>
    </row>
    <row r="96" spans="13:13" s="1" customFormat="1" ht="13.8" x14ac:dyDescent="0.3">
      <c r="M96" s="13"/>
    </row>
    <row r="97" spans="2:13" s="1" customFormat="1" ht="13.8" x14ac:dyDescent="0.3">
      <c r="G97" s="1" t="s">
        <v>4</v>
      </c>
      <c r="M97" s="13"/>
    </row>
    <row r="98" spans="2:13" s="1" customFormat="1" ht="13.8" x14ac:dyDescent="0.3">
      <c r="D98" s="7" t="s">
        <v>2</v>
      </c>
      <c r="E98" s="46">
        <f>IF($I$3="Project",4,IF($I$3="Portfolio",6,5))</f>
        <v>4</v>
      </c>
      <c r="G98" s="21" t="s">
        <v>47</v>
      </c>
      <c r="M98" s="13"/>
    </row>
    <row r="99" spans="2:13" ht="13.8" x14ac:dyDescent="0.3">
      <c r="B99" s="72"/>
      <c r="D99" s="7" t="s">
        <v>3</v>
      </c>
      <c r="E99" s="46">
        <f>IF(E98=4, 28,29)</f>
        <v>28</v>
      </c>
      <c r="G99" s="21" t="s">
        <v>48</v>
      </c>
    </row>
    <row r="100" spans="2:13" ht="13.2" x14ac:dyDescent="0.3">
      <c r="G100" s="21" t="s">
        <v>49</v>
      </c>
    </row>
    <row r="101" spans="2:13" ht="13.2" x14ac:dyDescent="0.3">
      <c r="G101" s="21" t="s">
        <v>50</v>
      </c>
    </row>
  </sheetData>
  <sheetProtection selectLockedCells="1"/>
  <mergeCells count="36">
    <mergeCell ref="G51:K51"/>
    <mergeCell ref="G33:J33"/>
    <mergeCell ref="G34:J34"/>
    <mergeCell ref="G35:J35"/>
    <mergeCell ref="G36:J36"/>
    <mergeCell ref="G37:J37"/>
    <mergeCell ref="G38:J38"/>
    <mergeCell ref="G39:J39"/>
    <mergeCell ref="G40:J40"/>
    <mergeCell ref="G41:J41"/>
    <mergeCell ref="G42:J42"/>
    <mergeCell ref="G43:J43"/>
    <mergeCell ref="G32:J32"/>
    <mergeCell ref="G18:J18"/>
    <mergeCell ref="G19:J19"/>
    <mergeCell ref="G20:J20"/>
    <mergeCell ref="G21:J21"/>
    <mergeCell ref="G22:J22"/>
    <mergeCell ref="G23:J23"/>
    <mergeCell ref="G24:J24"/>
    <mergeCell ref="G25:J25"/>
    <mergeCell ref="G26:J26"/>
    <mergeCell ref="G30:J30"/>
    <mergeCell ref="G31:J31"/>
    <mergeCell ref="G17:J17"/>
    <mergeCell ref="D3:E3"/>
    <mergeCell ref="B5:C5"/>
    <mergeCell ref="D5:J5"/>
    <mergeCell ref="D6:J6"/>
    <mergeCell ref="B7:C7"/>
    <mergeCell ref="G7:J7"/>
    <mergeCell ref="G9:J9"/>
    <mergeCell ref="G10:J10"/>
    <mergeCell ref="G11:J11"/>
    <mergeCell ref="G12:J12"/>
    <mergeCell ref="G13:J13"/>
  </mergeCells>
  <phoneticPr fontId="33"/>
  <conditionalFormatting sqref="D9:E13">
    <cfRule type="cellIs" dxfId="17" priority="16" operator="equal">
      <formula>2</formula>
    </cfRule>
    <cfRule type="cellIs" dxfId="16" priority="17" operator="equal">
      <formula>3</formula>
    </cfRule>
    <cfRule type="cellIs" dxfId="15" priority="18" operator="equal">
      <formula>1</formula>
    </cfRule>
  </conditionalFormatting>
  <conditionalFormatting sqref="D17:E26">
    <cfRule type="cellIs" dxfId="14" priority="4" operator="equal">
      <formula>2</formula>
    </cfRule>
    <cfRule type="cellIs" dxfId="13" priority="5" operator="equal">
      <formula>3</formula>
    </cfRule>
    <cfRule type="cellIs" dxfId="12" priority="6" operator="equal">
      <formula>1</formula>
    </cfRule>
  </conditionalFormatting>
  <conditionalFormatting sqref="D30:E43">
    <cfRule type="cellIs" dxfId="11" priority="1" operator="equal">
      <formula>2</formula>
    </cfRule>
    <cfRule type="cellIs" dxfId="10" priority="2" operator="equal">
      <formula>3</formula>
    </cfRule>
    <cfRule type="cellIs" dxfId="9" priority="3" operator="equal">
      <formula>1</formula>
    </cfRule>
  </conditionalFormatting>
  <dataValidations count="5">
    <dataValidation type="whole" allowBlank="1" showDropDown="1" showInputMessage="1" showErrorMessage="1" sqref="D9:E13 D17:E26 D30:E43" xr:uid="{4C8C0129-0B4D-4E5A-8B0C-AEAFD02995F2}">
      <formula1>1</formula1>
      <formula2>3</formula2>
    </dataValidation>
    <dataValidation type="list" allowBlank="1" showDropDown="1" showInputMessage="1" showErrorMessage="1" sqref="G3" xr:uid="{3334FEFE-67ED-49F7-AFED-B3439DF2B7B6}">
      <formula1>"A, B, C, D"</formula1>
    </dataValidation>
    <dataValidation allowBlank="1" showDropDown="1" showInputMessage="1" showErrorMessage="1" sqref="D28:E29" xr:uid="{F1977AF6-A344-4AB6-B059-05330966D82F}"/>
    <dataValidation type="whole" allowBlank="1" showInputMessage="1" showErrorMessage="1" sqref="F9:F13 F17:F26 F30:F43" xr:uid="{31152149-1AA7-4635-8ED4-958DBA591C43}">
      <formula1>0</formula1>
      <formula2>10</formula2>
    </dataValidation>
    <dataValidation type="list" allowBlank="1" showInputMessage="1" showErrorMessage="1" sqref="I3" xr:uid="{70BBDA72-CCE7-43F6-BC10-5D81B2CA456D}">
      <formula1>"Project, Programme, Portfolio"</formula1>
    </dataValidation>
  </dataValidations>
  <pageMargins left="0.75000000000000011" right="0.75000000000000011" top="0.5" bottom="0.5" header="0.5" footer="0.5"/>
  <pageSetup paperSize="9" orientation="landscape" horizontalDpi="4294967292" verticalDpi="4294967292" r:id="rId1"/>
  <headerFooter>
    <oddFooter>&amp;L&amp;K000000IPMA ICR Handbook_x000D_&amp;KFF0000IPMA Internal Document&amp;C&amp;K000000Page &amp;P of &amp;N&amp;R&amp;K000000Self-Assessment_x000D_v0.5, 20.06.2016</oddFooter>
  </headerFooter>
  <rowBreaks count="1" manualBreakCount="1">
    <brk id="27" min="1"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3EC5-43E5-48BE-9C97-B85B576C6CE2}">
  <dimension ref="A1"/>
  <sheetViews>
    <sheetView workbookViewId="0"/>
  </sheetViews>
  <sheetFormatPr defaultRowHeight="13.8" x14ac:dyDescent="0.3"/>
  <sheetData/>
  <phoneticPr fontId="33"/>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E0E8C-D964-41EA-A15B-91D4D347E415}">
  <dimension ref="A1:J72"/>
  <sheetViews>
    <sheetView showGridLines="0" zoomScale="130" zoomScaleNormal="130" zoomScaleSheetLayoutView="145" workbookViewId="0">
      <selection sqref="A1:B1"/>
    </sheetView>
  </sheetViews>
  <sheetFormatPr defaultRowHeight="13.8" x14ac:dyDescent="0.3"/>
  <sheetData>
    <row r="1" spans="1:9" s="1" customFormat="1" ht="78.900000000000006" customHeight="1" x14ac:dyDescent="0.3">
      <c r="A1" s="88"/>
      <c r="B1" s="88"/>
      <c r="C1" s="89" t="s">
        <v>59</v>
      </c>
      <c r="D1" s="89"/>
      <c r="E1" s="89"/>
      <c r="F1" s="89"/>
    </row>
    <row r="2" spans="1:9" x14ac:dyDescent="0.3">
      <c r="A2" s="24"/>
    </row>
    <row r="3" spans="1:9" ht="17.399999999999999" x14ac:dyDescent="0.3">
      <c r="A3" s="82" t="s">
        <v>84</v>
      </c>
      <c r="B3" s="82"/>
      <c r="C3" s="83" t="s">
        <v>124</v>
      </c>
      <c r="D3" s="83"/>
      <c r="E3" s="83"/>
      <c r="F3" s="83"/>
      <c r="G3" s="83"/>
      <c r="H3" s="83"/>
      <c r="I3" s="83"/>
    </row>
    <row r="4" spans="1:9" ht="17.399999999999999" x14ac:dyDescent="0.3">
      <c r="A4" s="82" t="s">
        <v>190</v>
      </c>
      <c r="B4" s="82"/>
      <c r="C4" s="83" t="s">
        <v>191</v>
      </c>
      <c r="D4" s="83"/>
      <c r="E4" s="83"/>
      <c r="F4" s="83"/>
      <c r="G4" s="83"/>
      <c r="H4" s="83"/>
      <c r="I4" s="83"/>
    </row>
    <row r="5" spans="1:9" ht="17.399999999999999" x14ac:dyDescent="0.3">
      <c r="A5" s="90" t="s">
        <v>60</v>
      </c>
      <c r="B5" s="90"/>
      <c r="C5" s="90"/>
      <c r="D5" s="90"/>
      <c r="E5" s="90"/>
      <c r="F5" s="90"/>
      <c r="G5" s="90"/>
      <c r="H5" s="90"/>
      <c r="I5" s="90"/>
    </row>
    <row r="6" spans="1:9" ht="17.399999999999999" x14ac:dyDescent="0.3">
      <c r="A6" s="82" t="s">
        <v>85</v>
      </c>
      <c r="B6" s="82"/>
      <c r="C6" s="83">
        <v>1234567</v>
      </c>
      <c r="D6" s="83"/>
      <c r="E6" s="83"/>
      <c r="F6" s="83"/>
      <c r="G6" s="83"/>
      <c r="H6" s="83"/>
      <c r="I6" s="83"/>
    </row>
    <row r="8" spans="1:9" ht="17.399999999999999" x14ac:dyDescent="0.5">
      <c r="A8" s="27" t="s">
        <v>61</v>
      </c>
    </row>
    <row r="10" spans="1:9" ht="17.399999999999999" x14ac:dyDescent="0.5">
      <c r="A10" s="28" t="s">
        <v>62</v>
      </c>
    </row>
    <row r="11" spans="1:9" ht="17.399999999999999" x14ac:dyDescent="0.3">
      <c r="A11" s="87" t="s">
        <v>63</v>
      </c>
      <c r="B11" s="87"/>
      <c r="C11" s="83" t="s">
        <v>124</v>
      </c>
      <c r="D11" s="83"/>
      <c r="E11" s="83"/>
      <c r="F11" s="83"/>
      <c r="G11" s="83"/>
      <c r="H11" s="83"/>
      <c r="I11" s="83"/>
    </row>
    <row r="12" spans="1:9" ht="18.75" customHeight="1" x14ac:dyDescent="0.3">
      <c r="A12" s="87" t="s">
        <v>64</v>
      </c>
      <c r="B12" s="87"/>
      <c r="C12" s="94">
        <v>44743</v>
      </c>
      <c r="D12" s="94"/>
      <c r="E12" s="94"/>
      <c r="F12" s="94"/>
      <c r="G12" s="94"/>
      <c r="H12" s="94"/>
      <c r="I12" s="94"/>
    </row>
    <row r="13" spans="1:9" ht="47.25" customHeight="1" x14ac:dyDescent="0.5">
      <c r="A13" s="87" t="s">
        <v>65</v>
      </c>
      <c r="B13" s="87"/>
      <c r="C13" s="95"/>
      <c r="D13" s="95"/>
      <c r="E13" s="95"/>
      <c r="F13" s="95"/>
      <c r="G13" s="95"/>
      <c r="H13" s="95"/>
      <c r="I13" s="95"/>
    </row>
    <row r="14" spans="1:9" ht="17.399999999999999" x14ac:dyDescent="0.5">
      <c r="A14" s="28" t="s">
        <v>66</v>
      </c>
    </row>
    <row r="15" spans="1:9" ht="17.399999999999999" x14ac:dyDescent="0.5">
      <c r="A15" s="28"/>
    </row>
    <row r="16" spans="1:9" ht="17.399999999999999" x14ac:dyDescent="0.5">
      <c r="A16" s="29" t="s">
        <v>67</v>
      </c>
    </row>
    <row r="18" spans="1:9" ht="17.399999999999999" x14ac:dyDescent="0.5">
      <c r="A18" s="27" t="s">
        <v>68</v>
      </c>
      <c r="B18" s="27"/>
      <c r="C18" s="27"/>
      <c r="D18" s="27"/>
      <c r="E18" s="27"/>
      <c r="F18" s="27"/>
      <c r="G18" s="27"/>
      <c r="H18" s="27"/>
      <c r="I18" s="27"/>
    </row>
    <row r="19" spans="1:9" ht="17.399999999999999" x14ac:dyDescent="0.5">
      <c r="A19" s="27" t="s">
        <v>69</v>
      </c>
      <c r="B19" s="27"/>
      <c r="C19" s="27"/>
      <c r="D19" s="27"/>
      <c r="E19" s="27"/>
      <c r="F19" s="27"/>
      <c r="G19" s="27"/>
      <c r="H19" s="27"/>
      <c r="I19" s="27"/>
    </row>
    <row r="20" spans="1:9" ht="17.399999999999999" x14ac:dyDescent="0.5">
      <c r="A20" s="27"/>
      <c r="B20" s="27"/>
      <c r="C20" s="27"/>
      <c r="D20" s="27"/>
      <c r="E20" s="27"/>
      <c r="F20" s="27"/>
      <c r="G20" s="27"/>
      <c r="H20" s="27"/>
      <c r="I20" s="27"/>
    </row>
    <row r="21" spans="1:9" ht="17.399999999999999" x14ac:dyDescent="0.5">
      <c r="A21" s="27"/>
      <c r="B21" s="27"/>
      <c r="C21" s="27"/>
      <c r="D21" s="27"/>
      <c r="E21" s="27"/>
      <c r="F21" s="27"/>
      <c r="G21" s="27"/>
      <c r="H21" s="27"/>
      <c r="I21" s="27"/>
    </row>
    <row r="22" spans="1:9" ht="17.399999999999999" x14ac:dyDescent="0.5">
      <c r="A22" s="51" t="s">
        <v>70</v>
      </c>
      <c r="B22" s="93">
        <v>35014</v>
      </c>
      <c r="C22" s="93"/>
      <c r="D22" s="27"/>
      <c r="E22" s="27"/>
      <c r="F22" s="27"/>
      <c r="G22" s="27"/>
      <c r="H22" s="27"/>
      <c r="I22" s="27"/>
    </row>
    <row r="23" spans="1:9" ht="17.399999999999999" x14ac:dyDescent="0.5">
      <c r="A23" s="27"/>
      <c r="B23" s="32"/>
      <c r="C23" s="32"/>
      <c r="D23" s="27"/>
      <c r="E23" s="27"/>
      <c r="F23" s="27"/>
      <c r="G23" s="27"/>
      <c r="H23" s="27"/>
      <c r="I23" s="27"/>
    </row>
    <row r="24" spans="1:9" ht="17.399999999999999" x14ac:dyDescent="0.5">
      <c r="A24" s="27" t="s">
        <v>80</v>
      </c>
      <c r="B24" s="27"/>
      <c r="C24" s="27"/>
      <c r="D24" s="27"/>
      <c r="E24" s="27"/>
      <c r="F24" s="27"/>
      <c r="G24" s="27"/>
      <c r="H24" s="27"/>
      <c r="I24" s="27"/>
    </row>
    <row r="25" spans="1:9" ht="17.399999999999999" x14ac:dyDescent="0.5">
      <c r="A25" s="84" t="s">
        <v>71</v>
      </c>
      <c r="B25" s="85"/>
      <c r="C25" s="138" t="s">
        <v>125</v>
      </c>
      <c r="D25" s="138"/>
      <c r="E25" s="138"/>
      <c r="F25" s="138"/>
      <c r="G25" s="138"/>
      <c r="H25" s="138"/>
      <c r="I25" s="138"/>
    </row>
    <row r="26" spans="1:9" ht="17.399999999999999" x14ac:dyDescent="0.5">
      <c r="A26" s="84" t="s">
        <v>72</v>
      </c>
      <c r="B26" s="85"/>
      <c r="C26" s="138" t="s">
        <v>126</v>
      </c>
      <c r="D26" s="138"/>
      <c r="E26" s="138"/>
      <c r="F26" s="138"/>
      <c r="G26" s="138"/>
      <c r="H26" s="138"/>
      <c r="I26" s="138"/>
    </row>
    <row r="27" spans="1:9" ht="17.399999999999999" x14ac:dyDescent="0.5">
      <c r="A27" s="84" t="s">
        <v>73</v>
      </c>
      <c r="B27" s="85"/>
      <c r="C27" s="138" t="s">
        <v>127</v>
      </c>
      <c r="D27" s="138"/>
      <c r="E27" s="138"/>
      <c r="F27" s="138"/>
      <c r="G27" s="138"/>
      <c r="H27" s="138"/>
      <c r="I27" s="138"/>
    </row>
    <row r="28" spans="1:9" ht="17.399999999999999" x14ac:dyDescent="0.5">
      <c r="A28" s="84" t="s">
        <v>74</v>
      </c>
      <c r="B28" s="85"/>
      <c r="C28" s="138" t="s">
        <v>128</v>
      </c>
      <c r="D28" s="138"/>
      <c r="E28" s="138"/>
      <c r="F28" s="138"/>
      <c r="G28" s="138"/>
      <c r="H28" s="138"/>
      <c r="I28" s="138"/>
    </row>
    <row r="29" spans="1:9" ht="17.399999999999999" x14ac:dyDescent="0.5">
      <c r="A29" s="84" t="s">
        <v>75</v>
      </c>
      <c r="B29" s="85"/>
      <c r="C29" s="138"/>
      <c r="D29" s="138"/>
      <c r="E29" s="138"/>
      <c r="F29" s="138"/>
      <c r="G29" s="138"/>
      <c r="H29" s="138"/>
      <c r="I29" s="138"/>
    </row>
    <row r="30" spans="1:9" ht="17.399999999999999" x14ac:dyDescent="0.5">
      <c r="A30" s="84" t="s">
        <v>76</v>
      </c>
      <c r="B30" s="85"/>
      <c r="C30" s="86" t="s">
        <v>156</v>
      </c>
      <c r="D30" s="86"/>
      <c r="E30" s="86"/>
      <c r="F30" s="42" t="s">
        <v>77</v>
      </c>
      <c r="G30" s="86" t="s">
        <v>157</v>
      </c>
      <c r="H30" s="86"/>
      <c r="I30" s="86"/>
    </row>
    <row r="31" spans="1:9" ht="17.399999999999999" x14ac:dyDescent="0.5">
      <c r="A31" s="84" t="s">
        <v>78</v>
      </c>
      <c r="B31" s="85"/>
      <c r="C31" s="130" t="s">
        <v>129</v>
      </c>
      <c r="D31" s="131"/>
      <c r="E31" s="131"/>
      <c r="F31" s="131"/>
      <c r="G31" s="131"/>
      <c r="H31" s="131"/>
      <c r="I31" s="131"/>
    </row>
    <row r="32" spans="1:9" ht="18" thickBot="1" x14ac:dyDescent="0.55000000000000004">
      <c r="A32" s="27"/>
      <c r="B32" s="32"/>
      <c r="C32" s="32"/>
      <c r="D32" s="32"/>
      <c r="E32" s="32"/>
      <c r="F32" s="32"/>
      <c r="G32" s="32"/>
      <c r="H32" s="32"/>
      <c r="I32" s="32"/>
    </row>
    <row r="33" spans="1:9" ht="18" thickBot="1" x14ac:dyDescent="0.55000000000000004">
      <c r="A33" s="27" t="s">
        <v>79</v>
      </c>
      <c r="B33" s="27"/>
      <c r="C33" s="27"/>
      <c r="D33" s="27"/>
      <c r="E33" s="27"/>
      <c r="F33" s="27"/>
      <c r="G33" s="27"/>
      <c r="H33" s="27"/>
      <c r="I33" s="34"/>
    </row>
    <row r="34" spans="1:9" ht="17.399999999999999" x14ac:dyDescent="0.5">
      <c r="A34" s="84" t="s">
        <v>132</v>
      </c>
      <c r="B34" s="85"/>
      <c r="C34" s="138" t="s">
        <v>130</v>
      </c>
      <c r="D34" s="138"/>
      <c r="E34" s="138"/>
      <c r="F34" s="138"/>
      <c r="G34" s="138"/>
      <c r="H34" s="138"/>
      <c r="I34" s="138"/>
    </row>
    <row r="35" spans="1:9" ht="17.399999999999999" x14ac:dyDescent="0.5">
      <c r="A35" s="84" t="s">
        <v>133</v>
      </c>
      <c r="B35" s="85"/>
      <c r="C35" s="138" t="s">
        <v>131</v>
      </c>
      <c r="D35" s="138"/>
      <c r="E35" s="138"/>
      <c r="F35" s="138"/>
      <c r="G35" s="138"/>
      <c r="H35" s="138"/>
      <c r="I35" s="138"/>
    </row>
    <row r="36" spans="1:9" ht="17.399999999999999" x14ac:dyDescent="0.5">
      <c r="A36" s="84" t="s">
        <v>71</v>
      </c>
      <c r="B36" s="85"/>
      <c r="C36" s="138" t="s">
        <v>134</v>
      </c>
      <c r="D36" s="138"/>
      <c r="E36" s="138"/>
      <c r="F36" s="138"/>
      <c r="G36" s="138"/>
      <c r="H36" s="138"/>
      <c r="I36" s="138"/>
    </row>
    <row r="37" spans="1:9" ht="17.399999999999999" x14ac:dyDescent="0.5">
      <c r="A37" s="84" t="s">
        <v>72</v>
      </c>
      <c r="B37" s="85"/>
      <c r="C37" s="138" t="s">
        <v>135</v>
      </c>
      <c r="D37" s="138"/>
      <c r="E37" s="138"/>
      <c r="F37" s="138"/>
      <c r="G37" s="138"/>
      <c r="H37" s="138"/>
      <c r="I37" s="138"/>
    </row>
    <row r="38" spans="1:9" ht="17.399999999999999" x14ac:dyDescent="0.5">
      <c r="A38" s="84" t="s">
        <v>73</v>
      </c>
      <c r="B38" s="85"/>
      <c r="C38" s="138" t="s">
        <v>136</v>
      </c>
      <c r="D38" s="138"/>
      <c r="E38" s="138"/>
      <c r="F38" s="138"/>
      <c r="G38" s="138"/>
      <c r="H38" s="138"/>
      <c r="I38" s="138"/>
    </row>
    <row r="39" spans="1:9" ht="17.399999999999999" x14ac:dyDescent="0.5">
      <c r="A39" s="84" t="s">
        <v>74</v>
      </c>
      <c r="B39" s="85"/>
      <c r="C39" s="138" t="s">
        <v>137</v>
      </c>
      <c r="D39" s="138"/>
      <c r="E39" s="138"/>
      <c r="F39" s="138"/>
      <c r="G39" s="138"/>
      <c r="H39" s="138"/>
      <c r="I39" s="138"/>
    </row>
    <row r="40" spans="1:9" ht="17.399999999999999" x14ac:dyDescent="0.5">
      <c r="A40" s="84" t="s">
        <v>75</v>
      </c>
      <c r="B40" s="85"/>
      <c r="C40" s="138" t="s">
        <v>139</v>
      </c>
      <c r="D40" s="138"/>
      <c r="E40" s="138"/>
      <c r="F40" s="138"/>
      <c r="G40" s="138"/>
      <c r="H40" s="138"/>
      <c r="I40" s="138"/>
    </row>
    <row r="41" spans="1:9" ht="17.399999999999999" x14ac:dyDescent="0.5">
      <c r="A41" s="84" t="s">
        <v>76</v>
      </c>
      <c r="B41" s="85"/>
      <c r="C41" s="86" t="s">
        <v>158</v>
      </c>
      <c r="D41" s="86"/>
      <c r="E41" s="86"/>
      <c r="F41" s="33" t="s">
        <v>77</v>
      </c>
      <c r="G41" s="86" t="s">
        <v>159</v>
      </c>
      <c r="H41" s="86"/>
      <c r="I41" s="86"/>
    </row>
    <row r="42" spans="1:9" ht="17.399999999999999" x14ac:dyDescent="0.5">
      <c r="A42" s="84" t="s">
        <v>78</v>
      </c>
      <c r="B42" s="85"/>
      <c r="C42" s="130" t="s">
        <v>138</v>
      </c>
      <c r="D42" s="131"/>
      <c r="E42" s="131"/>
      <c r="F42" s="131"/>
      <c r="G42" s="131"/>
      <c r="H42" s="131"/>
      <c r="I42" s="131"/>
    </row>
    <row r="43" spans="1:9" ht="17.399999999999999" x14ac:dyDescent="0.5">
      <c r="A43" s="27"/>
      <c r="B43" s="32"/>
      <c r="C43" s="32"/>
      <c r="D43" s="32"/>
      <c r="E43" s="32"/>
      <c r="F43" s="32"/>
      <c r="G43" s="32"/>
      <c r="H43" s="32"/>
      <c r="I43" s="32"/>
    </row>
    <row r="44" spans="1:9" ht="16.2" x14ac:dyDescent="0.45">
      <c r="A44" s="26"/>
    </row>
    <row r="45" spans="1:9" ht="17.399999999999999" x14ac:dyDescent="0.5">
      <c r="A45" s="29" t="s">
        <v>104</v>
      </c>
    </row>
    <row r="46" spans="1:9" ht="17.399999999999999" x14ac:dyDescent="0.3">
      <c r="A46" s="25" t="s">
        <v>105</v>
      </c>
    </row>
    <row r="47" spans="1:9" ht="17.399999999999999" x14ac:dyDescent="0.3">
      <c r="A47" s="25"/>
    </row>
    <row r="48" spans="1:9" ht="17.399999999999999" x14ac:dyDescent="0.3">
      <c r="A48" s="25" t="s">
        <v>106</v>
      </c>
    </row>
    <row r="49" spans="1:9" ht="17.399999999999999" x14ac:dyDescent="0.3">
      <c r="A49" s="25" t="s">
        <v>107</v>
      </c>
    </row>
    <row r="50" spans="1:9" ht="17.399999999999999" x14ac:dyDescent="0.3">
      <c r="A50" s="25" t="s">
        <v>108</v>
      </c>
    </row>
    <row r="51" spans="1:9" ht="17.399999999999999" x14ac:dyDescent="0.3">
      <c r="A51" s="25" t="s">
        <v>109</v>
      </c>
    </row>
    <row r="52" spans="1:9" ht="17.399999999999999" x14ac:dyDescent="0.3">
      <c r="A52" s="25" t="s">
        <v>110</v>
      </c>
    </row>
    <row r="53" spans="1:9" ht="17.399999999999999" x14ac:dyDescent="0.3">
      <c r="A53" s="25" t="s">
        <v>111</v>
      </c>
    </row>
    <row r="54" spans="1:9" ht="17.399999999999999" x14ac:dyDescent="0.3">
      <c r="A54" s="25"/>
    </row>
    <row r="55" spans="1:9" ht="17.399999999999999" x14ac:dyDescent="0.3">
      <c r="A55" s="25" t="s">
        <v>120</v>
      </c>
    </row>
    <row r="56" spans="1:9" ht="17.399999999999999" x14ac:dyDescent="0.3">
      <c r="A56" s="25" t="s">
        <v>184</v>
      </c>
    </row>
    <row r="57" spans="1:9" ht="17.399999999999999" x14ac:dyDescent="0.3">
      <c r="A57" s="25" t="s">
        <v>188</v>
      </c>
    </row>
    <row r="58" spans="1:9" ht="17.399999999999999" x14ac:dyDescent="0.3">
      <c r="A58" s="25"/>
      <c r="B58" s="37" t="s">
        <v>112</v>
      </c>
      <c r="C58" s="52" t="s">
        <v>142</v>
      </c>
      <c r="E58" s="96" t="s">
        <v>113</v>
      </c>
      <c r="F58" s="97"/>
      <c r="G58" s="132" t="s">
        <v>192</v>
      </c>
      <c r="H58" s="133"/>
      <c r="I58" s="134"/>
    </row>
    <row r="59" spans="1:9" ht="17.399999999999999" x14ac:dyDescent="0.3">
      <c r="A59" s="25"/>
    </row>
    <row r="60" spans="1:9" ht="17.399999999999999" x14ac:dyDescent="0.3">
      <c r="A60" s="25" t="s">
        <v>186</v>
      </c>
    </row>
    <row r="61" spans="1:9" ht="17.399999999999999" x14ac:dyDescent="0.3">
      <c r="A61" s="25" t="s">
        <v>189</v>
      </c>
    </row>
    <row r="62" spans="1:9" ht="17.399999999999999" x14ac:dyDescent="0.3">
      <c r="A62" s="25"/>
      <c r="B62" s="37" t="s">
        <v>112</v>
      </c>
      <c r="C62" s="30"/>
      <c r="E62" s="96" t="s">
        <v>113</v>
      </c>
      <c r="F62" s="97"/>
      <c r="G62" s="135"/>
      <c r="H62" s="136"/>
      <c r="I62" s="137"/>
    </row>
    <row r="63" spans="1:9" ht="17.399999999999999" x14ac:dyDescent="0.3">
      <c r="A63" s="25"/>
    </row>
    <row r="64" spans="1:9" ht="17.399999999999999" x14ac:dyDescent="0.3">
      <c r="A64" s="25"/>
    </row>
    <row r="65" spans="1:10" ht="17.399999999999999" x14ac:dyDescent="0.3">
      <c r="A65" s="38" t="s">
        <v>114</v>
      </c>
    </row>
    <row r="66" spans="1:10" ht="17.399999999999999" x14ac:dyDescent="0.3">
      <c r="A66" s="25" t="s">
        <v>115</v>
      </c>
    </row>
    <row r="67" spans="1:10" ht="14.4" x14ac:dyDescent="0.3">
      <c r="A67" s="39" t="s">
        <v>116</v>
      </c>
    </row>
    <row r="68" spans="1:10" ht="15" x14ac:dyDescent="0.3">
      <c r="A68" s="40" t="s">
        <v>117</v>
      </c>
    </row>
    <row r="69" spans="1:10" ht="68.25" customHeight="1" thickBot="1" x14ac:dyDescent="0.35">
      <c r="A69" s="98" t="s">
        <v>119</v>
      </c>
      <c r="B69" s="99"/>
      <c r="C69" s="99"/>
      <c r="D69" s="99"/>
      <c r="E69" s="99"/>
      <c r="F69" s="99"/>
      <c r="G69" s="99"/>
      <c r="H69" s="99"/>
      <c r="I69" s="100"/>
    </row>
    <row r="70" spans="1:10" ht="18" thickBot="1" x14ac:dyDescent="0.35">
      <c r="A70" s="44" t="s">
        <v>143</v>
      </c>
      <c r="B70" s="101" t="s">
        <v>118</v>
      </c>
      <c r="C70" s="102"/>
      <c r="D70" s="102"/>
      <c r="E70" s="102"/>
      <c r="F70" s="102"/>
      <c r="G70" s="102"/>
      <c r="H70" s="102"/>
      <c r="I70" s="103"/>
    </row>
    <row r="72" spans="1:10" ht="17.399999999999999" x14ac:dyDescent="0.5">
      <c r="J72" s="27" t="s">
        <v>86</v>
      </c>
    </row>
  </sheetData>
  <mergeCells count="56">
    <mergeCell ref="A6:B6"/>
    <mergeCell ref="C6:I6"/>
    <mergeCell ref="A1:B1"/>
    <mergeCell ref="C1:F1"/>
    <mergeCell ref="A3:B3"/>
    <mergeCell ref="C3:I3"/>
    <mergeCell ref="A5:I5"/>
    <mergeCell ref="A4:B4"/>
    <mergeCell ref="C4:I4"/>
    <mergeCell ref="A26:B26"/>
    <mergeCell ref="C26:I26"/>
    <mergeCell ref="A11:B11"/>
    <mergeCell ref="C11:I11"/>
    <mergeCell ref="A12:B12"/>
    <mergeCell ref="C12:I12"/>
    <mergeCell ref="A13:B13"/>
    <mergeCell ref="C13:I13"/>
    <mergeCell ref="B22:C22"/>
    <mergeCell ref="A25:B25"/>
    <mergeCell ref="C25:I25"/>
    <mergeCell ref="A34:B34"/>
    <mergeCell ref="C34:I34"/>
    <mergeCell ref="A27:B27"/>
    <mergeCell ref="C27:I27"/>
    <mergeCell ref="A28:B28"/>
    <mergeCell ref="C28:I28"/>
    <mergeCell ref="A29:B29"/>
    <mergeCell ref="C29:I29"/>
    <mergeCell ref="A30:B30"/>
    <mergeCell ref="C30:E30"/>
    <mergeCell ref="G30:I30"/>
    <mergeCell ref="A31:B31"/>
    <mergeCell ref="C31:I31"/>
    <mergeCell ref="A35:B35"/>
    <mergeCell ref="C35:I35"/>
    <mergeCell ref="A36:B36"/>
    <mergeCell ref="C36:I36"/>
    <mergeCell ref="A37:B37"/>
    <mergeCell ref="C37:I37"/>
    <mergeCell ref="A38:B38"/>
    <mergeCell ref="C38:I38"/>
    <mergeCell ref="A39:B39"/>
    <mergeCell ref="C39:I39"/>
    <mergeCell ref="A40:B40"/>
    <mergeCell ref="C40:I40"/>
    <mergeCell ref="A69:I69"/>
    <mergeCell ref="B70:I70"/>
    <mergeCell ref="E62:F62"/>
    <mergeCell ref="A41:B41"/>
    <mergeCell ref="C41:E41"/>
    <mergeCell ref="G41:I41"/>
    <mergeCell ref="A42:B42"/>
    <mergeCell ref="C42:I42"/>
    <mergeCell ref="E58:F58"/>
    <mergeCell ref="G58:I58"/>
    <mergeCell ref="G62:I62"/>
  </mergeCells>
  <phoneticPr fontId="33"/>
  <hyperlinks>
    <hyperlink ref="C31" r:id="rId1" xr:uid="{36D39010-3573-44AC-A6C3-53E88E610D58}"/>
    <hyperlink ref="C42" r:id="rId2" xr:uid="{6EF4E3D7-5122-481C-BD34-877FB6650895}"/>
    <hyperlink ref="A67" r:id="rId3" xr:uid="{A803BC28-A2A6-45EA-8493-0A2C8D26B47E}"/>
  </hyperlinks>
  <pageMargins left="0.7" right="0.7" top="0.75" bottom="0.75" header="0.3" footer="0.3"/>
  <pageSetup paperSize="9" orientation="portrait" r:id="rId4"/>
  <rowBreaks count="2" manualBreakCount="2">
    <brk id="15" max="9" man="1"/>
    <brk id="44" max="9" man="1"/>
  </row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01772-417A-4311-B187-FC567208E6ED}">
  <dimension ref="A1:G63"/>
  <sheetViews>
    <sheetView zoomScale="85" zoomScaleNormal="85" zoomScaleSheetLayoutView="115" workbookViewId="0"/>
  </sheetViews>
  <sheetFormatPr defaultColWidth="9.109375" defaultRowHeight="17.399999999999999" x14ac:dyDescent="0.5"/>
  <cols>
    <col min="1" max="1" width="41.33203125" style="27" customWidth="1"/>
    <col min="2" max="2" width="52.5546875" style="27" customWidth="1"/>
    <col min="3" max="4" width="14.5546875" style="27" customWidth="1"/>
    <col min="5" max="5" width="14.88671875" style="27" customWidth="1"/>
    <col min="6" max="6" width="17.88671875" style="27" bestFit="1" customWidth="1"/>
    <col min="7" max="7" width="47.44140625" style="27" customWidth="1"/>
    <col min="8" max="16384" width="9.109375" style="27"/>
  </cols>
  <sheetData>
    <row r="1" spans="1:7" x14ac:dyDescent="0.5">
      <c r="A1" s="29" t="s">
        <v>14</v>
      </c>
    </row>
    <row r="2" spans="1:7" x14ac:dyDescent="0.5">
      <c r="A2" s="29" t="s">
        <v>81</v>
      </c>
    </row>
    <row r="3" spans="1:7" x14ac:dyDescent="0.5">
      <c r="A3" s="25" t="s">
        <v>82</v>
      </c>
    </row>
    <row r="4" spans="1:7" x14ac:dyDescent="0.5">
      <c r="A4" s="25" t="s">
        <v>83</v>
      </c>
    </row>
    <row r="5" spans="1:7" x14ac:dyDescent="0.5">
      <c r="A5" s="25"/>
    </row>
    <row r="6" spans="1:7" x14ac:dyDescent="0.5">
      <c r="A6" s="77" t="s">
        <v>166</v>
      </c>
      <c r="B6" s="47"/>
    </row>
    <row r="7" spans="1:7" x14ac:dyDescent="0.5">
      <c r="A7" s="78" t="s">
        <v>163</v>
      </c>
      <c r="B7" s="76" t="s">
        <v>178</v>
      </c>
    </row>
    <row r="8" spans="1:7" x14ac:dyDescent="0.5">
      <c r="A8" s="78" t="s">
        <v>63</v>
      </c>
      <c r="B8" s="76" t="s">
        <v>176</v>
      </c>
    </row>
    <row r="9" spans="1:7" x14ac:dyDescent="0.5">
      <c r="A9" s="78" t="s">
        <v>78</v>
      </c>
      <c r="B9" s="75" t="s">
        <v>179</v>
      </c>
    </row>
    <row r="10" spans="1:7" x14ac:dyDescent="0.5">
      <c r="A10" s="79" t="s">
        <v>76</v>
      </c>
      <c r="B10" s="31" t="s">
        <v>177</v>
      </c>
    </row>
    <row r="12" spans="1:7" x14ac:dyDescent="0.5">
      <c r="A12" s="28" t="s">
        <v>87</v>
      </c>
    </row>
    <row r="13" spans="1:7" x14ac:dyDescent="0.5">
      <c r="A13" s="35" t="s">
        <v>96</v>
      </c>
      <c r="B13" s="36" t="s">
        <v>145</v>
      </c>
      <c r="C13" s="110" t="s">
        <v>88</v>
      </c>
      <c r="D13" s="110"/>
      <c r="E13" s="36"/>
    </row>
    <row r="14" spans="1:7" x14ac:dyDescent="0.5">
      <c r="A14" s="33" t="s">
        <v>89</v>
      </c>
      <c r="B14" s="33" t="s">
        <v>90</v>
      </c>
      <c r="C14" s="33" t="s">
        <v>91</v>
      </c>
      <c r="D14" s="33" t="s">
        <v>92</v>
      </c>
      <c r="E14" s="33" t="s">
        <v>94</v>
      </c>
      <c r="F14" s="33" t="s">
        <v>93</v>
      </c>
      <c r="G14" s="33" t="s">
        <v>95</v>
      </c>
    </row>
    <row r="15" spans="1:7" x14ac:dyDescent="0.5">
      <c r="A15" s="31" t="s">
        <v>140</v>
      </c>
      <c r="B15" s="31" t="s">
        <v>141</v>
      </c>
      <c r="C15" s="43">
        <v>43009</v>
      </c>
      <c r="D15" s="43">
        <v>43039</v>
      </c>
      <c r="E15" s="31">
        <v>35</v>
      </c>
      <c r="F15" s="31" t="s">
        <v>171</v>
      </c>
      <c r="G15" s="31" t="s">
        <v>144</v>
      </c>
    </row>
    <row r="16" spans="1:7" x14ac:dyDescent="0.5">
      <c r="A16" s="31"/>
      <c r="B16" s="31"/>
      <c r="C16" s="31"/>
      <c r="D16" s="31"/>
      <c r="E16" s="31"/>
      <c r="F16" s="31"/>
      <c r="G16" s="31"/>
    </row>
    <row r="17" spans="1:7" x14ac:dyDescent="0.5">
      <c r="A17" s="31"/>
      <c r="B17" s="31"/>
      <c r="C17" s="31"/>
      <c r="D17" s="31"/>
      <c r="E17" s="31"/>
      <c r="F17" s="31"/>
      <c r="G17" s="31"/>
    </row>
    <row r="18" spans="1:7" x14ac:dyDescent="0.5">
      <c r="A18" s="31"/>
      <c r="B18" s="31"/>
      <c r="C18" s="31"/>
      <c r="D18" s="31"/>
      <c r="E18" s="31"/>
      <c r="F18" s="31"/>
      <c r="G18" s="31"/>
    </row>
    <row r="19" spans="1:7" x14ac:dyDescent="0.5">
      <c r="A19" s="31"/>
      <c r="B19" s="31"/>
      <c r="C19" s="31"/>
      <c r="D19" s="31"/>
      <c r="E19" s="31"/>
      <c r="F19" s="31"/>
      <c r="G19" s="31"/>
    </row>
    <row r="21" spans="1:7" x14ac:dyDescent="0.5">
      <c r="A21" s="28" t="s">
        <v>97</v>
      </c>
    </row>
    <row r="22" spans="1:7" x14ac:dyDescent="0.5">
      <c r="A22" s="35" t="s">
        <v>96</v>
      </c>
      <c r="B22" s="36" t="s">
        <v>146</v>
      </c>
      <c r="C22" s="110" t="s">
        <v>88</v>
      </c>
      <c r="D22" s="110"/>
      <c r="E22" s="36"/>
    </row>
    <row r="23" spans="1:7" x14ac:dyDescent="0.5">
      <c r="A23" s="33" t="s">
        <v>89</v>
      </c>
      <c r="B23" s="33" t="s">
        <v>90</v>
      </c>
      <c r="C23" s="33" t="s">
        <v>91</v>
      </c>
      <c r="D23" s="33" t="s">
        <v>92</v>
      </c>
      <c r="E23" s="33" t="s">
        <v>94</v>
      </c>
      <c r="F23" s="33" t="s">
        <v>93</v>
      </c>
      <c r="G23" s="33" t="s">
        <v>95</v>
      </c>
    </row>
    <row r="24" spans="1:7" x14ac:dyDescent="0.5">
      <c r="A24" s="31" t="s">
        <v>140</v>
      </c>
      <c r="B24" s="31" t="s">
        <v>141</v>
      </c>
      <c r="C24" s="43">
        <v>43374</v>
      </c>
      <c r="D24" s="43">
        <v>43404</v>
      </c>
      <c r="E24" s="31">
        <v>35</v>
      </c>
      <c r="F24" s="31" t="s">
        <v>172</v>
      </c>
      <c r="G24" s="31" t="s">
        <v>144</v>
      </c>
    </row>
    <row r="25" spans="1:7" x14ac:dyDescent="0.5">
      <c r="A25" s="31"/>
      <c r="B25" s="31"/>
      <c r="C25" s="31"/>
      <c r="D25" s="31"/>
      <c r="E25" s="31"/>
      <c r="F25" s="31"/>
      <c r="G25" s="31"/>
    </row>
    <row r="26" spans="1:7" x14ac:dyDescent="0.5">
      <c r="A26" s="31"/>
      <c r="B26" s="31"/>
      <c r="C26" s="31"/>
      <c r="D26" s="31"/>
      <c r="E26" s="31"/>
      <c r="F26" s="31"/>
      <c r="G26" s="31"/>
    </row>
    <row r="27" spans="1:7" x14ac:dyDescent="0.5">
      <c r="A27" s="31"/>
      <c r="B27" s="31"/>
      <c r="C27" s="31"/>
      <c r="D27" s="31"/>
      <c r="E27" s="31"/>
      <c r="F27" s="31"/>
      <c r="G27" s="31"/>
    </row>
    <row r="28" spans="1:7" x14ac:dyDescent="0.5">
      <c r="A28" s="31"/>
      <c r="B28" s="31"/>
      <c r="C28" s="31"/>
      <c r="D28" s="31"/>
      <c r="E28" s="31"/>
      <c r="F28" s="31"/>
      <c r="G28" s="31"/>
    </row>
    <row r="30" spans="1:7" x14ac:dyDescent="0.5">
      <c r="A30" s="28" t="s">
        <v>98</v>
      </c>
    </row>
    <row r="31" spans="1:7" x14ac:dyDescent="0.5">
      <c r="A31" s="35" t="s">
        <v>96</v>
      </c>
      <c r="B31" s="36" t="s">
        <v>147</v>
      </c>
      <c r="C31" s="110" t="s">
        <v>88</v>
      </c>
      <c r="D31" s="110"/>
      <c r="E31" s="36"/>
    </row>
    <row r="32" spans="1:7" x14ac:dyDescent="0.5">
      <c r="A32" s="33" t="s">
        <v>89</v>
      </c>
      <c r="B32" s="33" t="s">
        <v>90</v>
      </c>
      <c r="C32" s="33" t="s">
        <v>91</v>
      </c>
      <c r="D32" s="33" t="s">
        <v>92</v>
      </c>
      <c r="E32" s="33" t="s">
        <v>94</v>
      </c>
      <c r="F32" s="33" t="s">
        <v>93</v>
      </c>
      <c r="G32" s="33" t="s">
        <v>95</v>
      </c>
    </row>
    <row r="33" spans="1:7" x14ac:dyDescent="0.5">
      <c r="A33" s="31" t="s">
        <v>140</v>
      </c>
      <c r="B33" s="31" t="s">
        <v>141</v>
      </c>
      <c r="C33" s="43">
        <v>43739</v>
      </c>
      <c r="D33" s="43">
        <v>43769</v>
      </c>
      <c r="E33" s="31">
        <v>35</v>
      </c>
      <c r="F33" s="31" t="s">
        <v>173</v>
      </c>
      <c r="G33" s="31" t="s">
        <v>144</v>
      </c>
    </row>
    <row r="34" spans="1:7" x14ac:dyDescent="0.5">
      <c r="A34" s="31"/>
      <c r="B34" s="31"/>
      <c r="C34" s="31"/>
      <c r="D34" s="31"/>
      <c r="E34" s="31"/>
      <c r="F34" s="31"/>
      <c r="G34" s="31"/>
    </row>
    <row r="35" spans="1:7" x14ac:dyDescent="0.5">
      <c r="A35" s="31"/>
      <c r="B35" s="31"/>
      <c r="C35" s="31"/>
      <c r="D35" s="31"/>
      <c r="E35" s="31"/>
      <c r="F35" s="31"/>
      <c r="G35" s="31"/>
    </row>
    <row r="36" spans="1:7" x14ac:dyDescent="0.5">
      <c r="A36" s="31"/>
      <c r="B36" s="31"/>
      <c r="C36" s="31"/>
      <c r="D36" s="31"/>
      <c r="E36" s="31"/>
      <c r="F36" s="31"/>
      <c r="G36" s="31"/>
    </row>
    <row r="37" spans="1:7" x14ac:dyDescent="0.5">
      <c r="A37" s="31"/>
      <c r="B37" s="31"/>
      <c r="C37" s="31"/>
      <c r="D37" s="31"/>
      <c r="E37" s="31"/>
      <c r="F37" s="31"/>
      <c r="G37" s="31"/>
    </row>
    <row r="39" spans="1:7" x14ac:dyDescent="0.5">
      <c r="A39" s="28" t="s">
        <v>99</v>
      </c>
    </row>
    <row r="40" spans="1:7" x14ac:dyDescent="0.5">
      <c r="A40" s="35" t="s">
        <v>96</v>
      </c>
      <c r="B40" s="36" t="s">
        <v>148</v>
      </c>
      <c r="C40" s="110" t="s">
        <v>88</v>
      </c>
      <c r="D40" s="110"/>
      <c r="E40" s="36"/>
    </row>
    <row r="41" spans="1:7" x14ac:dyDescent="0.5">
      <c r="A41" s="33" t="s">
        <v>89</v>
      </c>
      <c r="B41" s="33" t="s">
        <v>90</v>
      </c>
      <c r="C41" s="33" t="s">
        <v>91</v>
      </c>
      <c r="D41" s="33" t="s">
        <v>92</v>
      </c>
      <c r="E41" s="33" t="s">
        <v>94</v>
      </c>
      <c r="F41" s="33" t="s">
        <v>93</v>
      </c>
      <c r="G41" s="33" t="s">
        <v>95</v>
      </c>
    </row>
    <row r="42" spans="1:7" x14ac:dyDescent="0.5">
      <c r="A42" s="31" t="s">
        <v>140</v>
      </c>
      <c r="B42" s="31" t="s">
        <v>141</v>
      </c>
      <c r="C42" s="43">
        <v>44105</v>
      </c>
      <c r="D42" s="43">
        <v>44135</v>
      </c>
      <c r="E42" s="31">
        <v>35</v>
      </c>
      <c r="F42" s="31" t="s">
        <v>174</v>
      </c>
      <c r="G42" s="31" t="s">
        <v>144</v>
      </c>
    </row>
    <row r="43" spans="1:7" x14ac:dyDescent="0.5">
      <c r="A43" s="31"/>
      <c r="B43" s="31"/>
      <c r="C43" s="31"/>
      <c r="D43" s="31"/>
      <c r="E43" s="31"/>
      <c r="F43" s="31"/>
      <c r="G43" s="31"/>
    </row>
    <row r="44" spans="1:7" x14ac:dyDescent="0.5">
      <c r="A44" s="31"/>
      <c r="B44" s="31"/>
      <c r="C44" s="31"/>
      <c r="D44" s="31"/>
      <c r="E44" s="31"/>
      <c r="F44" s="31"/>
      <c r="G44" s="31"/>
    </row>
    <row r="45" spans="1:7" x14ac:dyDescent="0.5">
      <c r="A45" s="31"/>
      <c r="B45" s="31"/>
      <c r="C45" s="31"/>
      <c r="D45" s="31"/>
      <c r="E45" s="31"/>
      <c r="F45" s="31"/>
      <c r="G45" s="31"/>
    </row>
    <row r="46" spans="1:7" x14ac:dyDescent="0.5">
      <c r="A46" s="31"/>
      <c r="B46" s="31"/>
      <c r="C46" s="31"/>
      <c r="D46" s="31"/>
      <c r="E46" s="31"/>
      <c r="F46" s="31"/>
      <c r="G46" s="31"/>
    </row>
    <row r="48" spans="1:7" x14ac:dyDescent="0.5">
      <c r="A48" s="28" t="s">
        <v>100</v>
      </c>
    </row>
    <row r="49" spans="1:7" x14ac:dyDescent="0.5">
      <c r="A49" s="35" t="s">
        <v>96</v>
      </c>
      <c r="B49" s="36" t="s">
        <v>149</v>
      </c>
      <c r="C49" s="110" t="s">
        <v>88</v>
      </c>
      <c r="D49" s="110"/>
      <c r="E49" s="36"/>
    </row>
    <row r="50" spans="1:7" x14ac:dyDescent="0.5">
      <c r="A50" s="33" t="s">
        <v>89</v>
      </c>
      <c r="B50" s="33" t="s">
        <v>90</v>
      </c>
      <c r="C50" s="33" t="s">
        <v>91</v>
      </c>
      <c r="D50" s="33" t="s">
        <v>92</v>
      </c>
      <c r="E50" s="33" t="s">
        <v>94</v>
      </c>
      <c r="F50" s="33" t="s">
        <v>93</v>
      </c>
      <c r="G50" s="33" t="s">
        <v>95</v>
      </c>
    </row>
    <row r="51" spans="1:7" x14ac:dyDescent="0.5">
      <c r="A51" s="31" t="s">
        <v>140</v>
      </c>
      <c r="B51" s="31" t="s">
        <v>141</v>
      </c>
      <c r="C51" s="43">
        <v>44470</v>
      </c>
      <c r="D51" s="43">
        <v>44500</v>
      </c>
      <c r="E51" s="31">
        <v>35</v>
      </c>
      <c r="F51" s="31" t="s">
        <v>175</v>
      </c>
      <c r="G51" s="31" t="s">
        <v>144</v>
      </c>
    </row>
    <row r="52" spans="1:7" x14ac:dyDescent="0.5">
      <c r="A52" s="31"/>
      <c r="B52" s="31"/>
      <c r="C52" s="31"/>
      <c r="D52" s="31"/>
      <c r="E52" s="31"/>
      <c r="F52" s="31"/>
      <c r="G52" s="31"/>
    </row>
    <row r="53" spans="1:7" x14ac:dyDescent="0.5">
      <c r="A53" s="31"/>
      <c r="B53" s="31"/>
      <c r="C53" s="31"/>
      <c r="D53" s="31"/>
      <c r="E53" s="31"/>
      <c r="F53" s="31"/>
      <c r="G53" s="31"/>
    </row>
    <row r="54" spans="1:7" x14ac:dyDescent="0.5">
      <c r="A54" s="31"/>
      <c r="B54" s="31"/>
      <c r="C54" s="31"/>
      <c r="D54" s="31"/>
      <c r="E54" s="31"/>
      <c r="F54" s="31"/>
      <c r="G54" s="31"/>
    </row>
    <row r="55" spans="1:7" x14ac:dyDescent="0.5">
      <c r="A55" s="31"/>
      <c r="B55" s="31"/>
      <c r="C55" s="31"/>
      <c r="D55" s="31"/>
      <c r="E55" s="31"/>
      <c r="F55" s="31"/>
      <c r="G55" s="31"/>
    </row>
    <row r="57" spans="1:7" x14ac:dyDescent="0.5">
      <c r="A57" s="29" t="s">
        <v>101</v>
      </c>
    </row>
    <row r="58" spans="1:7" x14ac:dyDescent="0.5">
      <c r="A58" s="27" t="s">
        <v>150</v>
      </c>
    </row>
    <row r="59" spans="1:7" ht="97.5" customHeight="1" x14ac:dyDescent="0.5">
      <c r="A59" s="107"/>
      <c r="B59" s="108"/>
      <c r="C59" s="108"/>
      <c r="D59" s="108"/>
      <c r="E59" s="108"/>
      <c r="F59" s="108"/>
      <c r="G59" s="109"/>
    </row>
    <row r="61" spans="1:7" x14ac:dyDescent="0.5">
      <c r="A61" s="29" t="s">
        <v>102</v>
      </c>
    </row>
    <row r="62" spans="1:7" x14ac:dyDescent="0.5">
      <c r="A62" s="27" t="s">
        <v>103</v>
      </c>
    </row>
    <row r="63" spans="1:7" ht="104.25" customHeight="1" x14ac:dyDescent="0.5">
      <c r="A63" s="107"/>
      <c r="B63" s="108"/>
      <c r="C63" s="108"/>
      <c r="D63" s="108"/>
      <c r="E63" s="108"/>
      <c r="F63" s="108"/>
      <c r="G63" s="109"/>
    </row>
  </sheetData>
  <mergeCells count="7">
    <mergeCell ref="A63:G63"/>
    <mergeCell ref="C13:D13"/>
    <mergeCell ref="C22:D22"/>
    <mergeCell ref="C31:D31"/>
    <mergeCell ref="C40:D40"/>
    <mergeCell ref="C49:D49"/>
    <mergeCell ref="A59:G59"/>
  </mergeCells>
  <phoneticPr fontId="33"/>
  <hyperlinks>
    <hyperlink ref="B9" r:id="rId1" xr:uid="{B3807BCD-1150-4814-AEAD-406EB876EB59}"/>
  </hyperlinks>
  <pageMargins left="0.7" right="0.7" top="0.75" bottom="0.75" header="0.3" footer="0.3"/>
  <pageSetup paperSize="9" scale="48"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F4A61-2A8A-432B-8A06-D70DA16BF1FF}">
  <dimension ref="B1:M104"/>
  <sheetViews>
    <sheetView showGridLines="0" zoomScaleNormal="100" zoomScalePageLayoutView="125" workbookViewId="0">
      <pane ySplit="7" topLeftCell="A8" activePane="bottomLeft" state="frozenSplit"/>
      <selection pane="bottomLeft"/>
    </sheetView>
  </sheetViews>
  <sheetFormatPr defaultColWidth="10.88671875" defaultRowHeight="12" x14ac:dyDescent="0.3"/>
  <cols>
    <col min="1" max="1" width="3" style="53" customWidth="1"/>
    <col min="2" max="2" width="7.6640625" style="53" customWidth="1"/>
    <col min="3" max="3" width="41.109375" style="53" customWidth="1"/>
    <col min="4" max="5" width="19.6640625" style="53" customWidth="1"/>
    <col min="6" max="6" width="2.88671875" style="53" customWidth="1"/>
    <col min="7" max="7" width="10.88671875" style="53" customWidth="1"/>
    <col min="8" max="8" width="2.88671875" style="53" customWidth="1"/>
    <col min="9" max="9" width="14.44140625" style="53" customWidth="1"/>
    <col min="10" max="10" width="19.88671875" style="53" customWidth="1"/>
    <col min="11" max="12" width="10.88671875" style="53"/>
    <col min="13" max="13" width="0" style="54" hidden="1" customWidth="1"/>
    <col min="14" max="16384" width="10.88671875" style="53"/>
  </cols>
  <sheetData>
    <row r="1" spans="2:13" ht="23.25" customHeight="1" x14ac:dyDescent="0.3">
      <c r="B1" s="81" t="s">
        <v>10</v>
      </c>
    </row>
    <row r="2" spans="2:13" ht="15.9" hidden="1" customHeight="1" x14ac:dyDescent="0.15">
      <c r="D2" s="20" t="s">
        <v>53</v>
      </c>
      <c r="E2" s="55"/>
      <c r="F2" s="56"/>
      <c r="G2" s="20" t="s">
        <v>54</v>
      </c>
      <c r="I2" s="20" t="s">
        <v>13</v>
      </c>
    </row>
    <row r="3" spans="2:13" ht="18" hidden="1" customHeight="1" x14ac:dyDescent="0.3">
      <c r="B3" s="14"/>
      <c r="D3" s="113" t="s">
        <v>160</v>
      </c>
      <c r="E3" s="114"/>
      <c r="F3" s="57"/>
      <c r="G3" s="4" t="s">
        <v>51</v>
      </c>
      <c r="I3" s="6" t="s">
        <v>1</v>
      </c>
      <c r="J3" s="58" t="str">
        <f>IF(AND(OR(G3="C",G3="D"),OR((I3="Programme"),I3="Portfolio")),"   Invalid Domain or Level","")</f>
        <v/>
      </c>
    </row>
    <row r="4" spans="2:13" ht="15.9" customHeight="1" x14ac:dyDescent="0.3">
      <c r="B4" s="19" t="s">
        <v>58</v>
      </c>
      <c r="F4" s="56"/>
      <c r="G4" s="59"/>
    </row>
    <row r="5" spans="2:13" s="60" customFormat="1" ht="48" customHeight="1" x14ac:dyDescent="0.25">
      <c r="B5" s="115"/>
      <c r="C5" s="116"/>
      <c r="D5" s="117" t="str">
        <f>IF(OR(G3="",I3=""),"",IF(G3="D",G98,IF(I3="Project",G99,IF(I3="Portfolio",G101,G100))))</f>
        <v>私はこのコンピテンス要素に関する私の知識についての明確で自信のあるエビデンスを提供できます。</v>
      </c>
      <c r="E5" s="118"/>
      <c r="F5" s="118"/>
      <c r="G5" s="118"/>
      <c r="H5" s="118"/>
      <c r="I5" s="118"/>
      <c r="J5" s="119"/>
      <c r="M5" s="61"/>
    </row>
    <row r="6" spans="2:13" s="60" customFormat="1" ht="51.6" customHeight="1" x14ac:dyDescent="0.3">
      <c r="D6" s="120" t="s">
        <v>161</v>
      </c>
      <c r="E6" s="121"/>
      <c r="F6" s="121"/>
      <c r="G6" s="121"/>
      <c r="H6" s="121"/>
      <c r="I6" s="121"/>
      <c r="J6" s="122"/>
      <c r="M6" s="61"/>
    </row>
    <row r="7" spans="2:13" s="60" customFormat="1" ht="39.9" customHeight="1" x14ac:dyDescent="0.3">
      <c r="B7" s="123" t="s">
        <v>11</v>
      </c>
      <c r="C7" s="124"/>
      <c r="D7" s="15" t="s">
        <v>57</v>
      </c>
      <c r="E7" s="22"/>
      <c r="F7" s="62"/>
      <c r="G7" s="125" t="s">
        <v>52</v>
      </c>
      <c r="H7" s="126"/>
      <c r="I7" s="126"/>
      <c r="J7" s="126"/>
      <c r="M7" s="61"/>
    </row>
    <row r="8" spans="2:13" ht="18" customHeight="1" x14ac:dyDescent="0.3">
      <c r="C8" s="18" t="s">
        <v>43</v>
      </c>
      <c r="D8" s="63"/>
      <c r="E8" s="63"/>
      <c r="F8" s="63"/>
    </row>
    <row r="9" spans="2:13" ht="15.9" customHeight="1" x14ac:dyDescent="0.3">
      <c r="B9" s="64" t="str">
        <f>CONCATENATE($E$98,".3.",M9)</f>
        <v>4.3.1</v>
      </c>
      <c r="C9" s="17" t="s">
        <v>15</v>
      </c>
      <c r="D9" s="4">
        <v>2</v>
      </c>
      <c r="E9" s="23"/>
      <c r="F9" s="65"/>
      <c r="G9" s="127"/>
      <c r="H9" s="128"/>
      <c r="I9" s="128"/>
      <c r="J9" s="128"/>
      <c r="K9" s="66"/>
      <c r="M9" s="54">
        <v>1</v>
      </c>
    </row>
    <row r="10" spans="2:13" ht="15.9" customHeight="1" x14ac:dyDescent="0.3">
      <c r="B10" s="64" t="str">
        <f>CONCATENATE($E$98,".3.",M10)</f>
        <v>4.3.2</v>
      </c>
      <c r="C10" s="17" t="s">
        <v>16</v>
      </c>
      <c r="D10" s="4">
        <v>3</v>
      </c>
      <c r="E10" s="23"/>
      <c r="F10" s="65"/>
      <c r="G10" s="111"/>
      <c r="H10" s="112"/>
      <c r="I10" s="112"/>
      <c r="J10" s="112"/>
      <c r="K10" s="66"/>
      <c r="M10" s="54">
        <f>1+M9</f>
        <v>2</v>
      </c>
    </row>
    <row r="11" spans="2:13" ht="15.9" customHeight="1" x14ac:dyDescent="0.3">
      <c r="B11" s="64" t="str">
        <f>CONCATENATE($E$98,".3.",M11)</f>
        <v>4.3.3</v>
      </c>
      <c r="C11" s="17" t="s">
        <v>17</v>
      </c>
      <c r="D11" s="4">
        <v>2</v>
      </c>
      <c r="E11" s="23"/>
      <c r="F11" s="65"/>
      <c r="G11" s="111"/>
      <c r="H11" s="112"/>
      <c r="I11" s="112"/>
      <c r="J11" s="112"/>
      <c r="K11" s="66"/>
      <c r="M11" s="54">
        <f t="shared" ref="M11:M13" si="0">1+M10</f>
        <v>3</v>
      </c>
    </row>
    <row r="12" spans="2:13" ht="15.9" customHeight="1" x14ac:dyDescent="0.3">
      <c r="B12" s="64" t="str">
        <f>CONCATENATE($E$98,".3.",M12)</f>
        <v>4.3.4</v>
      </c>
      <c r="C12" s="17" t="s">
        <v>18</v>
      </c>
      <c r="D12" s="4">
        <v>2</v>
      </c>
      <c r="E12" s="23"/>
      <c r="F12" s="65"/>
      <c r="G12" s="111"/>
      <c r="H12" s="112"/>
      <c r="I12" s="112"/>
      <c r="J12" s="112"/>
      <c r="K12" s="66"/>
      <c r="M12" s="54">
        <f t="shared" si="0"/>
        <v>4</v>
      </c>
    </row>
    <row r="13" spans="2:13" ht="15.9" customHeight="1" x14ac:dyDescent="0.3">
      <c r="B13" s="64" t="str">
        <f>CONCATENATE($E$98,".3.",M13)</f>
        <v>4.3.5</v>
      </c>
      <c r="C13" s="17" t="s">
        <v>19</v>
      </c>
      <c r="D13" s="4">
        <v>3</v>
      </c>
      <c r="E13" s="23"/>
      <c r="F13" s="65"/>
      <c r="G13" s="111"/>
      <c r="H13" s="112"/>
      <c r="I13" s="112"/>
      <c r="J13" s="112"/>
      <c r="K13" s="66"/>
      <c r="M13" s="54">
        <f t="shared" si="0"/>
        <v>5</v>
      </c>
    </row>
    <row r="14" spans="2:13" s="67" customFormat="1" ht="21" customHeight="1" x14ac:dyDescent="0.3">
      <c r="C14" s="8" t="s">
        <v>5</v>
      </c>
      <c r="D14" s="9">
        <f>IF(COUNTIF(D9:D13,"")=$M13,"",(COUNTIF(D9:D13,3)))</f>
        <v>2</v>
      </c>
      <c r="E14" s="9" t="str">
        <f>IF(COUNTIF(E9:E13,"")=$M13,"",(COUNTIF(E9:E13,3)))</f>
        <v/>
      </c>
      <c r="F14" s="68"/>
      <c r="G14" s="69"/>
      <c r="H14" s="69"/>
      <c r="I14" s="69"/>
      <c r="J14" s="69"/>
      <c r="M14" s="70"/>
    </row>
    <row r="15" spans="2:13" ht="13.8" x14ac:dyDescent="0.3">
      <c r="D15" s="46"/>
      <c r="E15" s="63"/>
      <c r="F15" s="63"/>
      <c r="G15" s="3"/>
      <c r="H15" s="3"/>
      <c r="I15" s="3"/>
      <c r="J15" s="3"/>
    </row>
    <row r="16" spans="2:13" ht="18" customHeight="1" x14ac:dyDescent="0.3">
      <c r="C16" s="18" t="s">
        <v>44</v>
      </c>
      <c r="D16" s="63"/>
      <c r="E16" s="63"/>
      <c r="F16" s="63"/>
      <c r="G16" s="3"/>
      <c r="H16" s="3"/>
      <c r="I16" s="3"/>
      <c r="J16" s="3"/>
    </row>
    <row r="17" spans="2:13" ht="15.9" customHeight="1" x14ac:dyDescent="0.3">
      <c r="B17" s="64" t="str">
        <f t="shared" ref="B17:B26" si="1">CONCATENATE($E$98,".4.",M17)</f>
        <v>4.4.1</v>
      </c>
      <c r="C17" s="17" t="s">
        <v>20</v>
      </c>
      <c r="D17" s="4">
        <v>3</v>
      </c>
      <c r="E17" s="23"/>
      <c r="F17" s="65"/>
      <c r="G17" s="111"/>
      <c r="H17" s="112"/>
      <c r="I17" s="112"/>
      <c r="J17" s="112"/>
      <c r="K17" s="66"/>
      <c r="M17" s="54">
        <v>1</v>
      </c>
    </row>
    <row r="18" spans="2:13" ht="15.9" customHeight="1" x14ac:dyDescent="0.3">
      <c r="B18" s="64" t="str">
        <f t="shared" si="1"/>
        <v>4.4.2</v>
      </c>
      <c r="C18" s="17" t="s">
        <v>21</v>
      </c>
      <c r="D18" s="4">
        <v>3</v>
      </c>
      <c r="E18" s="23"/>
      <c r="F18" s="65"/>
      <c r="G18" s="111"/>
      <c r="H18" s="112"/>
      <c r="I18" s="112"/>
      <c r="J18" s="112"/>
      <c r="K18" s="66"/>
      <c r="M18" s="54">
        <f t="shared" ref="M18:M26" si="2">1+M17</f>
        <v>2</v>
      </c>
    </row>
    <row r="19" spans="2:13" ht="15.9" customHeight="1" x14ac:dyDescent="0.3">
      <c r="B19" s="64" t="str">
        <f t="shared" si="1"/>
        <v>4.4.3</v>
      </c>
      <c r="C19" s="17" t="s">
        <v>22</v>
      </c>
      <c r="D19" s="4">
        <v>3</v>
      </c>
      <c r="E19" s="23"/>
      <c r="F19" s="65"/>
      <c r="G19" s="111"/>
      <c r="H19" s="112"/>
      <c r="I19" s="112"/>
      <c r="J19" s="112"/>
      <c r="K19" s="66"/>
      <c r="M19" s="54">
        <f t="shared" si="2"/>
        <v>3</v>
      </c>
    </row>
    <row r="20" spans="2:13" ht="15.9" customHeight="1" x14ac:dyDescent="0.3">
      <c r="B20" s="64" t="str">
        <f t="shared" si="1"/>
        <v>4.4.4</v>
      </c>
      <c r="C20" s="17" t="s">
        <v>23</v>
      </c>
      <c r="D20" s="4">
        <v>3</v>
      </c>
      <c r="E20" s="23"/>
      <c r="F20" s="65"/>
      <c r="G20" s="111"/>
      <c r="H20" s="112"/>
      <c r="I20" s="112"/>
      <c r="J20" s="112"/>
      <c r="K20" s="66"/>
      <c r="M20" s="54">
        <f t="shared" si="2"/>
        <v>4</v>
      </c>
    </row>
    <row r="21" spans="2:13" ht="15.9" customHeight="1" x14ac:dyDescent="0.3">
      <c r="B21" s="64" t="str">
        <f t="shared" si="1"/>
        <v>4.4.5</v>
      </c>
      <c r="C21" s="17" t="s">
        <v>24</v>
      </c>
      <c r="D21" s="4">
        <v>3</v>
      </c>
      <c r="E21" s="23"/>
      <c r="F21" s="65"/>
      <c r="G21" s="111"/>
      <c r="H21" s="112"/>
      <c r="I21" s="112"/>
      <c r="J21" s="112"/>
      <c r="K21" s="66"/>
      <c r="M21" s="54">
        <f t="shared" si="2"/>
        <v>5</v>
      </c>
    </row>
    <row r="22" spans="2:13" ht="15.9" customHeight="1" x14ac:dyDescent="0.3">
      <c r="B22" s="64" t="str">
        <f t="shared" si="1"/>
        <v>4.4.6</v>
      </c>
      <c r="C22" s="17" t="s">
        <v>25</v>
      </c>
      <c r="D22" s="4">
        <v>3</v>
      </c>
      <c r="E22" s="23"/>
      <c r="F22" s="65"/>
      <c r="G22" s="111"/>
      <c r="H22" s="112"/>
      <c r="I22" s="112"/>
      <c r="J22" s="112"/>
      <c r="K22" s="66"/>
      <c r="M22" s="54">
        <f t="shared" si="2"/>
        <v>6</v>
      </c>
    </row>
    <row r="23" spans="2:13" ht="15.9" customHeight="1" x14ac:dyDescent="0.3">
      <c r="B23" s="64" t="str">
        <f t="shared" si="1"/>
        <v>4.4.7</v>
      </c>
      <c r="C23" s="17" t="s">
        <v>26</v>
      </c>
      <c r="D23" s="4">
        <v>3</v>
      </c>
      <c r="E23" s="23"/>
      <c r="F23" s="65"/>
      <c r="G23" s="111"/>
      <c r="H23" s="112"/>
      <c r="I23" s="112"/>
      <c r="J23" s="112"/>
      <c r="K23" s="66"/>
      <c r="M23" s="54">
        <f t="shared" si="2"/>
        <v>7</v>
      </c>
    </row>
    <row r="24" spans="2:13" ht="15.9" customHeight="1" x14ac:dyDescent="0.3">
      <c r="B24" s="64" t="str">
        <f t="shared" si="1"/>
        <v>4.4.8</v>
      </c>
      <c r="C24" s="17" t="s">
        <v>27</v>
      </c>
      <c r="D24" s="4">
        <v>3</v>
      </c>
      <c r="E24" s="23"/>
      <c r="F24" s="65"/>
      <c r="G24" s="111"/>
      <c r="H24" s="112"/>
      <c r="I24" s="112"/>
      <c r="J24" s="112"/>
      <c r="K24" s="66"/>
      <c r="M24" s="54">
        <f t="shared" si="2"/>
        <v>8</v>
      </c>
    </row>
    <row r="25" spans="2:13" ht="15.9" customHeight="1" x14ac:dyDescent="0.3">
      <c r="B25" s="64" t="str">
        <f t="shared" si="1"/>
        <v>4.4.9</v>
      </c>
      <c r="C25" s="17" t="s">
        <v>28</v>
      </c>
      <c r="D25" s="4">
        <v>3</v>
      </c>
      <c r="E25" s="23"/>
      <c r="F25" s="65"/>
      <c r="G25" s="111"/>
      <c r="H25" s="112"/>
      <c r="I25" s="112"/>
      <c r="J25" s="112"/>
      <c r="K25" s="66"/>
      <c r="M25" s="54">
        <f t="shared" si="2"/>
        <v>9</v>
      </c>
    </row>
    <row r="26" spans="2:13" ht="15.9" customHeight="1" x14ac:dyDescent="0.3">
      <c r="B26" s="64" t="str">
        <f t="shared" si="1"/>
        <v>4.4.10</v>
      </c>
      <c r="C26" s="17" t="s">
        <v>29</v>
      </c>
      <c r="D26" s="4">
        <v>3</v>
      </c>
      <c r="E26" s="23"/>
      <c r="F26" s="65"/>
      <c r="G26" s="111"/>
      <c r="H26" s="112"/>
      <c r="I26" s="112"/>
      <c r="J26" s="112"/>
      <c r="K26" s="66"/>
      <c r="M26" s="54">
        <f t="shared" si="2"/>
        <v>10</v>
      </c>
    </row>
    <row r="27" spans="2:13" s="67" customFormat="1" ht="21" customHeight="1" x14ac:dyDescent="0.3">
      <c r="C27" s="8" t="s">
        <v>5</v>
      </c>
      <c r="D27" s="9">
        <f>IF(COUNTIF(D17:D26,"")=$M26,"",(COUNTIF(D17:D26,3)))</f>
        <v>10</v>
      </c>
      <c r="E27" s="9" t="str">
        <f>IF(COUNTIF(E17:E26,"")=$M26,"",(COUNTIF(E17:E26,3)))</f>
        <v/>
      </c>
      <c r="F27" s="68"/>
      <c r="G27" s="69"/>
      <c r="H27" s="69"/>
      <c r="I27" s="69"/>
      <c r="J27" s="69"/>
      <c r="M27" s="70"/>
    </row>
    <row r="28" spans="2:13" ht="13.2" x14ac:dyDescent="0.3">
      <c r="C28" s="71"/>
      <c r="D28" s="63"/>
      <c r="E28" s="63"/>
      <c r="F28" s="63"/>
      <c r="G28" s="3"/>
      <c r="H28" s="3"/>
      <c r="I28" s="3"/>
      <c r="J28" s="3"/>
    </row>
    <row r="29" spans="2:13" ht="18" customHeight="1" x14ac:dyDescent="0.3">
      <c r="C29" s="18" t="s">
        <v>45</v>
      </c>
      <c r="D29" s="63"/>
      <c r="E29" s="63"/>
      <c r="F29" s="63"/>
      <c r="G29" s="3"/>
      <c r="H29" s="3"/>
      <c r="I29" s="3"/>
      <c r="J29" s="3"/>
    </row>
    <row r="30" spans="2:13" ht="15.9" customHeight="1" x14ac:dyDescent="0.3">
      <c r="B30" s="64" t="str">
        <f t="shared" ref="B30:B42" si="3">CONCATENATE($E$98,".5.",M30)</f>
        <v>4.5.1</v>
      </c>
      <c r="C30" s="17" t="s">
        <v>30</v>
      </c>
      <c r="D30" s="4">
        <v>3</v>
      </c>
      <c r="E30" s="23"/>
      <c r="F30" s="65"/>
      <c r="G30" s="111"/>
      <c r="H30" s="112"/>
      <c r="I30" s="112"/>
      <c r="J30" s="112"/>
      <c r="K30" s="73"/>
      <c r="M30" s="54">
        <v>1</v>
      </c>
    </row>
    <row r="31" spans="2:13" ht="15.9" customHeight="1" x14ac:dyDescent="0.3">
      <c r="B31" s="64" t="str">
        <f t="shared" si="3"/>
        <v>4.5.2</v>
      </c>
      <c r="C31" s="17" t="s">
        <v>31</v>
      </c>
      <c r="D31" s="4">
        <v>3</v>
      </c>
      <c r="E31" s="23"/>
      <c r="F31" s="65"/>
      <c r="G31" s="111"/>
      <c r="H31" s="112"/>
      <c r="I31" s="112"/>
      <c r="J31" s="112"/>
      <c r="K31" s="73"/>
      <c r="M31" s="54">
        <f t="shared" ref="M31:M42" si="4">1+M30</f>
        <v>2</v>
      </c>
    </row>
    <row r="32" spans="2:13" ht="15.9" customHeight="1" x14ac:dyDescent="0.3">
      <c r="B32" s="64" t="str">
        <f t="shared" si="3"/>
        <v>4.5.3</v>
      </c>
      <c r="C32" s="17" t="s">
        <v>32</v>
      </c>
      <c r="D32" s="4">
        <v>3</v>
      </c>
      <c r="E32" s="23"/>
      <c r="F32" s="65"/>
      <c r="G32" s="111"/>
      <c r="H32" s="112"/>
      <c r="I32" s="112"/>
      <c r="J32" s="112"/>
      <c r="K32" s="73"/>
      <c r="M32" s="54">
        <f t="shared" si="4"/>
        <v>3</v>
      </c>
    </row>
    <row r="33" spans="2:13" ht="15.9" customHeight="1" x14ac:dyDescent="0.3">
      <c r="B33" s="64" t="str">
        <f t="shared" si="3"/>
        <v>4.5.4</v>
      </c>
      <c r="C33" s="17" t="s">
        <v>33</v>
      </c>
      <c r="D33" s="4">
        <v>3</v>
      </c>
      <c r="E33" s="23"/>
      <c r="F33" s="65"/>
      <c r="G33" s="111"/>
      <c r="H33" s="112"/>
      <c r="I33" s="112"/>
      <c r="J33" s="112"/>
      <c r="K33" s="73"/>
      <c r="M33" s="54">
        <f t="shared" si="4"/>
        <v>4</v>
      </c>
    </row>
    <row r="34" spans="2:13" ht="15.9" customHeight="1" x14ac:dyDescent="0.3">
      <c r="B34" s="64" t="str">
        <f t="shared" si="3"/>
        <v>4.5.5</v>
      </c>
      <c r="C34" s="17" t="s">
        <v>34</v>
      </c>
      <c r="D34" s="4">
        <v>3</v>
      </c>
      <c r="E34" s="23"/>
      <c r="F34" s="65"/>
      <c r="G34" s="111"/>
      <c r="H34" s="112"/>
      <c r="I34" s="112"/>
      <c r="J34" s="112"/>
      <c r="K34" s="73"/>
      <c r="M34" s="54">
        <f t="shared" si="4"/>
        <v>5</v>
      </c>
    </row>
    <row r="35" spans="2:13" ht="15.9" customHeight="1" x14ac:dyDescent="0.3">
      <c r="B35" s="64" t="str">
        <f t="shared" si="3"/>
        <v>4.5.6</v>
      </c>
      <c r="C35" s="17" t="s">
        <v>35</v>
      </c>
      <c r="D35" s="4">
        <v>3</v>
      </c>
      <c r="E35" s="23"/>
      <c r="F35" s="65"/>
      <c r="G35" s="111"/>
      <c r="H35" s="112"/>
      <c r="I35" s="112"/>
      <c r="J35" s="112"/>
      <c r="K35" s="73"/>
      <c r="M35" s="54">
        <f t="shared" si="4"/>
        <v>6</v>
      </c>
    </row>
    <row r="36" spans="2:13" ht="15.9" customHeight="1" x14ac:dyDescent="0.3">
      <c r="B36" s="64" t="str">
        <f t="shared" si="3"/>
        <v>4.5.7</v>
      </c>
      <c r="C36" s="17" t="s">
        <v>36</v>
      </c>
      <c r="D36" s="4">
        <v>3</v>
      </c>
      <c r="E36" s="23"/>
      <c r="F36" s="65"/>
      <c r="G36" s="111"/>
      <c r="H36" s="112"/>
      <c r="I36" s="112"/>
      <c r="J36" s="112"/>
      <c r="K36" s="73"/>
      <c r="M36" s="54">
        <f t="shared" si="4"/>
        <v>7</v>
      </c>
    </row>
    <row r="37" spans="2:13" ht="15.9" customHeight="1" x14ac:dyDescent="0.3">
      <c r="B37" s="64" t="str">
        <f t="shared" si="3"/>
        <v>4.5.8</v>
      </c>
      <c r="C37" s="17" t="s">
        <v>37</v>
      </c>
      <c r="D37" s="4">
        <v>3</v>
      </c>
      <c r="E37" s="23"/>
      <c r="F37" s="65"/>
      <c r="G37" s="111"/>
      <c r="H37" s="112"/>
      <c r="I37" s="112"/>
      <c r="J37" s="112"/>
      <c r="K37" s="73"/>
      <c r="M37" s="54">
        <f t="shared" si="4"/>
        <v>8</v>
      </c>
    </row>
    <row r="38" spans="2:13" ht="15.9" customHeight="1" x14ac:dyDescent="0.3">
      <c r="B38" s="64" t="str">
        <f t="shared" si="3"/>
        <v>4.5.9</v>
      </c>
      <c r="C38" s="17" t="s">
        <v>38</v>
      </c>
      <c r="D38" s="4">
        <v>2</v>
      </c>
      <c r="E38" s="23"/>
      <c r="F38" s="65"/>
      <c r="G38" s="111"/>
      <c r="H38" s="112"/>
      <c r="I38" s="112"/>
      <c r="J38" s="112"/>
      <c r="K38" s="73"/>
      <c r="M38" s="54">
        <f t="shared" si="4"/>
        <v>9</v>
      </c>
    </row>
    <row r="39" spans="2:13" ht="15.9" customHeight="1" x14ac:dyDescent="0.3">
      <c r="B39" s="64" t="str">
        <f t="shared" si="3"/>
        <v>4.5.10</v>
      </c>
      <c r="C39" s="17" t="s">
        <v>39</v>
      </c>
      <c r="D39" s="4">
        <v>3</v>
      </c>
      <c r="E39" s="23"/>
      <c r="F39" s="65"/>
      <c r="G39" s="111"/>
      <c r="H39" s="112"/>
      <c r="I39" s="112"/>
      <c r="J39" s="112"/>
      <c r="K39" s="73"/>
      <c r="M39" s="54">
        <f t="shared" si="4"/>
        <v>10</v>
      </c>
    </row>
    <row r="40" spans="2:13" ht="15.9" customHeight="1" x14ac:dyDescent="0.3">
      <c r="B40" s="64" t="str">
        <f t="shared" si="3"/>
        <v>4.5.11</v>
      </c>
      <c r="C40" s="17" t="s">
        <v>40</v>
      </c>
      <c r="D40" s="4">
        <v>3</v>
      </c>
      <c r="E40" s="23"/>
      <c r="F40" s="65"/>
      <c r="G40" s="111"/>
      <c r="H40" s="112"/>
      <c r="I40" s="112"/>
      <c r="J40" s="112"/>
      <c r="K40" s="73"/>
      <c r="M40" s="54">
        <f t="shared" si="4"/>
        <v>11</v>
      </c>
    </row>
    <row r="41" spans="2:13" ht="15.9" customHeight="1" x14ac:dyDescent="0.3">
      <c r="B41" s="64" t="str">
        <f t="shared" si="3"/>
        <v>4.5.12</v>
      </c>
      <c r="C41" s="17" t="s">
        <v>41</v>
      </c>
      <c r="D41" s="4">
        <v>3</v>
      </c>
      <c r="E41" s="23"/>
      <c r="F41" s="65"/>
      <c r="G41" s="111"/>
      <c r="H41" s="112"/>
      <c r="I41" s="112"/>
      <c r="J41" s="112"/>
      <c r="K41" s="73"/>
      <c r="M41" s="54">
        <f t="shared" si="4"/>
        <v>12</v>
      </c>
    </row>
    <row r="42" spans="2:13" ht="15.9" customHeight="1" x14ac:dyDescent="0.3">
      <c r="B42" s="64" t="str">
        <f t="shared" si="3"/>
        <v>4.5.13</v>
      </c>
      <c r="C42" s="17" t="s">
        <v>42</v>
      </c>
      <c r="D42" s="4">
        <v>2</v>
      </c>
      <c r="E42" s="23"/>
      <c r="F42" s="65"/>
      <c r="G42" s="111"/>
      <c r="H42" s="112"/>
      <c r="I42" s="112"/>
      <c r="J42" s="112"/>
      <c r="K42" s="73"/>
      <c r="M42" s="54">
        <f t="shared" si="4"/>
        <v>13</v>
      </c>
    </row>
    <row r="43" spans="2:13" ht="15.9" customHeight="1" x14ac:dyDescent="0.3">
      <c r="B43" s="64" t="str">
        <f>IF($E$98=4,"",CONCATENATE($E$98,".5.",M43))</f>
        <v/>
      </c>
      <c r="C43" s="12" t="str">
        <f>IF($E$98=4,""," Select and balance")</f>
        <v/>
      </c>
      <c r="D43" s="4"/>
      <c r="E43" s="23"/>
      <c r="F43" s="65"/>
      <c r="G43" s="111"/>
      <c r="H43" s="112"/>
      <c r="I43" s="112"/>
      <c r="J43" s="112"/>
      <c r="K43" s="66"/>
      <c r="M43" s="54">
        <v>14</v>
      </c>
    </row>
    <row r="44" spans="2:13" s="67" customFormat="1" ht="21" customHeight="1" x14ac:dyDescent="0.3">
      <c r="C44" s="8" t="s">
        <v>5</v>
      </c>
      <c r="D44" s="9">
        <f>IF(COUNTIF(D30:D43,"")=$M$43,"",(COUNTIF(D30:D43,3)))</f>
        <v>11</v>
      </c>
      <c r="E44" s="9" t="str">
        <f>IF(COUNTIF(E30:E43,"")=$M$43,"",(COUNTIF(E30:E43,3)))</f>
        <v/>
      </c>
      <c r="F44" s="68"/>
      <c r="M44" s="70"/>
    </row>
    <row r="45" spans="2:13" s="1" customFormat="1" ht="15.9" customHeight="1" x14ac:dyDescent="0.3">
      <c r="M45" s="13"/>
    </row>
    <row r="46" spans="2:13" s="1" customFormat="1" ht="15.9" customHeight="1" x14ac:dyDescent="0.3">
      <c r="C46" s="16" t="s">
        <v>12</v>
      </c>
      <c r="M46" s="13"/>
    </row>
    <row r="47" spans="2:13" s="1" customFormat="1" ht="9" customHeight="1" x14ac:dyDescent="0.3">
      <c r="C47" s="2"/>
      <c r="M47" s="13"/>
    </row>
    <row r="48" spans="2:13" s="1" customFormat="1" ht="15.9" customHeight="1" x14ac:dyDescent="0.3">
      <c r="C48" s="7" t="s">
        <v>6</v>
      </c>
      <c r="D48" s="11">
        <f>COUNTIF(D$9:D$13,3)+COUNTIF(D$17:D$26,3)+COUNTIF(D$30:D$43,3)</f>
        <v>23</v>
      </c>
      <c r="E48" s="11">
        <f>COUNTIF(E$9:E$13,3)+COUNTIF(E$17:E$26,3)+COUNTIF(E$30:E$43,3)</f>
        <v>0</v>
      </c>
      <c r="M48" s="13"/>
    </row>
    <row r="49" spans="2:13" s="1" customFormat="1" ht="15.9" customHeight="1" x14ac:dyDescent="0.3">
      <c r="C49" s="7" t="s">
        <v>7</v>
      </c>
      <c r="D49" s="11">
        <f>COUNTIF(D$9:D$13,2)+COUNTIF(D$17:D$26,2)+COUNTIF(D$30:D$43,2)</f>
        <v>5</v>
      </c>
      <c r="E49" s="11">
        <f>COUNTIF(E$9:E$13,2)+COUNTIF(E$17:E$26,2)+COUNTIF(E$30:E$43,2)</f>
        <v>0</v>
      </c>
      <c r="M49" s="13"/>
    </row>
    <row r="50" spans="2:13" s="1" customFormat="1" ht="15.9" customHeight="1" x14ac:dyDescent="0.3">
      <c r="C50" s="7" t="s">
        <v>8</v>
      </c>
      <c r="D50" s="11">
        <f>COUNTIF(D$9:D$13,1)+COUNTIF(D$17:D$26,1)+COUNTIF(D$30:D$43,1)</f>
        <v>0</v>
      </c>
      <c r="E50" s="11">
        <f>COUNTIF(E$9:E$13,1)+COUNTIF(E$17:E$26,1)+COUNTIF(E$30:E$43,1)</f>
        <v>0</v>
      </c>
      <c r="M50" s="13"/>
    </row>
    <row r="51" spans="2:13" s="1" customFormat="1" ht="15.9" customHeight="1" x14ac:dyDescent="0.3">
      <c r="C51" s="7" t="s">
        <v>9</v>
      </c>
      <c r="D51" s="11">
        <f>IF($I$3="Project",(COUNTBLANK(D$9:D$13)+COUNTBLANK(D$17:D$26)+COUNTBLANK(D$30:D$42)),(COUNTBLANK(D$9:D$13)+COUNTBLANK(D$17:D$26)+COUNTBLANK(D$30:D$43)))</f>
        <v>0</v>
      </c>
      <c r="E51" s="11">
        <f>IF($I$3="Project",(COUNTBLANK(E$9:E$13)+COUNTBLANK(E$17:E$26)+COUNTBLANK(E$30:E$42)),(COUNTBLANK(E$9:E$13)+COUNTBLANK(E$17:E$26)+COUNTBLANK(E$30:E$43)))</f>
        <v>28</v>
      </c>
      <c r="G51" s="139" t="str">
        <f>IF(D51&gt;0,"Please evaluate all competence elements",IF(G3="D","",IF(E51&gt;0,"Please evaluate all competence elements","")))</f>
        <v/>
      </c>
      <c r="H51" s="139"/>
      <c r="I51" s="139"/>
      <c r="J51" s="139"/>
      <c r="M51" s="13"/>
    </row>
    <row r="52" spans="2:13" s="1" customFormat="1" ht="9.9" customHeight="1" x14ac:dyDescent="0.3">
      <c r="M52" s="13"/>
    </row>
    <row r="53" spans="2:13" s="1" customFormat="1" ht="9.9" customHeight="1" x14ac:dyDescent="0.3">
      <c r="M53" s="13"/>
    </row>
    <row r="54" spans="2:13" s="1" customFormat="1" ht="15.9" customHeight="1" x14ac:dyDescent="0.3">
      <c r="M54" s="13"/>
    </row>
    <row r="55" spans="2:13" s="1" customFormat="1" ht="13.8" x14ac:dyDescent="0.3">
      <c r="M55" s="13"/>
    </row>
    <row r="56" spans="2:13" s="1" customFormat="1" ht="13.8" x14ac:dyDescent="0.3">
      <c r="M56" s="13"/>
    </row>
    <row r="57" spans="2:13" s="1" customFormat="1" ht="13.8" x14ac:dyDescent="0.3">
      <c r="B57" s="5" t="s">
        <v>183</v>
      </c>
      <c r="M57" s="13"/>
    </row>
    <row r="58" spans="2:13" s="1" customFormat="1" ht="13.8" x14ac:dyDescent="0.3">
      <c r="M58" s="13"/>
    </row>
    <row r="59" spans="2:13" s="1" customFormat="1" ht="13.8" x14ac:dyDescent="0.3">
      <c r="M59" s="13"/>
    </row>
    <row r="60" spans="2:13" s="1" customFormat="1" ht="13.8" x14ac:dyDescent="0.3">
      <c r="M60" s="13"/>
    </row>
    <row r="61" spans="2:13" s="1" customFormat="1" ht="13.8" x14ac:dyDescent="0.3">
      <c r="M61" s="13"/>
    </row>
    <row r="62" spans="2:13" s="1" customFormat="1" ht="13.8" x14ac:dyDescent="0.3">
      <c r="M62" s="13"/>
    </row>
    <row r="63" spans="2:13" s="1" customFormat="1" ht="13.8" x14ac:dyDescent="0.3">
      <c r="M63" s="13"/>
    </row>
    <row r="64" spans="2:13" s="1" customFormat="1" ht="13.8" x14ac:dyDescent="0.3">
      <c r="M64" s="13"/>
    </row>
    <row r="65" spans="13:13" s="1" customFormat="1" ht="13.8" x14ac:dyDescent="0.3">
      <c r="M65" s="13"/>
    </row>
    <row r="66" spans="13:13" s="1" customFormat="1" ht="13.8" x14ac:dyDescent="0.3">
      <c r="M66" s="13"/>
    </row>
    <row r="67" spans="13:13" s="1" customFormat="1" ht="13.8" x14ac:dyDescent="0.3">
      <c r="M67" s="13"/>
    </row>
    <row r="68" spans="13:13" s="1" customFormat="1" ht="13.8" x14ac:dyDescent="0.3">
      <c r="M68" s="13"/>
    </row>
    <row r="69" spans="13:13" s="1" customFormat="1" ht="13.8" x14ac:dyDescent="0.3">
      <c r="M69" s="13"/>
    </row>
    <row r="70" spans="13:13" s="1" customFormat="1" ht="13.8" x14ac:dyDescent="0.3">
      <c r="M70" s="13"/>
    </row>
    <row r="71" spans="13:13" s="1" customFormat="1" ht="13.8" x14ac:dyDescent="0.3">
      <c r="M71" s="13"/>
    </row>
    <row r="72" spans="13:13" s="1" customFormat="1" ht="13.8" x14ac:dyDescent="0.3">
      <c r="M72" s="13"/>
    </row>
    <row r="73" spans="13:13" s="1" customFormat="1" ht="13.8" x14ac:dyDescent="0.3">
      <c r="M73" s="13"/>
    </row>
    <row r="74" spans="13:13" s="1" customFormat="1" ht="13.8" x14ac:dyDescent="0.3">
      <c r="M74" s="13"/>
    </row>
    <row r="75" spans="13:13" s="1" customFormat="1" ht="13.8" x14ac:dyDescent="0.3">
      <c r="M75" s="13"/>
    </row>
    <row r="76" spans="13:13" s="1" customFormat="1" ht="13.8" x14ac:dyDescent="0.3">
      <c r="M76" s="13"/>
    </row>
    <row r="77" spans="13:13" s="1" customFormat="1" ht="13.8" x14ac:dyDescent="0.3">
      <c r="M77" s="13"/>
    </row>
    <row r="78" spans="13:13" s="1" customFormat="1" ht="13.8" x14ac:dyDescent="0.3">
      <c r="M78" s="13"/>
    </row>
    <row r="79" spans="13:13" s="1" customFormat="1" ht="13.8" x14ac:dyDescent="0.3">
      <c r="M79" s="13"/>
    </row>
    <row r="80" spans="13:13" s="1" customFormat="1" ht="13.8" x14ac:dyDescent="0.3">
      <c r="M80" s="13"/>
    </row>
    <row r="81" spans="13:13" s="1" customFormat="1" ht="13.8" x14ac:dyDescent="0.3">
      <c r="M81" s="13"/>
    </row>
    <row r="82" spans="13:13" s="1" customFormat="1" ht="13.8" x14ac:dyDescent="0.3">
      <c r="M82" s="13"/>
    </row>
    <row r="83" spans="13:13" s="1" customFormat="1" ht="13.8" x14ac:dyDescent="0.3">
      <c r="M83" s="13"/>
    </row>
    <row r="84" spans="13:13" s="1" customFormat="1" ht="13.8" x14ac:dyDescent="0.3">
      <c r="M84" s="13"/>
    </row>
    <row r="85" spans="13:13" s="1" customFormat="1" ht="13.8" x14ac:dyDescent="0.3">
      <c r="M85" s="13"/>
    </row>
    <row r="86" spans="13:13" s="1" customFormat="1" ht="13.8" x14ac:dyDescent="0.3">
      <c r="M86" s="13"/>
    </row>
    <row r="87" spans="13:13" s="1" customFormat="1" ht="13.8" x14ac:dyDescent="0.3">
      <c r="M87" s="13"/>
    </row>
    <row r="88" spans="13:13" s="1" customFormat="1" ht="13.8" x14ac:dyDescent="0.3">
      <c r="M88" s="13"/>
    </row>
    <row r="89" spans="13:13" s="1" customFormat="1" ht="13.8" x14ac:dyDescent="0.3">
      <c r="M89" s="13"/>
    </row>
    <row r="90" spans="13:13" s="1" customFormat="1" ht="13.8" x14ac:dyDescent="0.3">
      <c r="M90" s="13"/>
    </row>
    <row r="91" spans="13:13" s="1" customFormat="1" ht="13.8" x14ac:dyDescent="0.3">
      <c r="M91" s="13"/>
    </row>
    <row r="92" spans="13:13" s="1" customFormat="1" ht="13.8" x14ac:dyDescent="0.3">
      <c r="M92" s="13"/>
    </row>
    <row r="93" spans="13:13" s="1" customFormat="1" ht="13.8" x14ac:dyDescent="0.3">
      <c r="M93" s="13"/>
    </row>
    <row r="94" spans="13:13" s="1" customFormat="1" ht="13.8" x14ac:dyDescent="0.3">
      <c r="M94" s="13"/>
    </row>
    <row r="95" spans="13:13" s="1" customFormat="1" ht="13.8" x14ac:dyDescent="0.3">
      <c r="M95" s="13"/>
    </row>
    <row r="96" spans="13:13" s="1" customFormat="1" ht="13.8" x14ac:dyDescent="0.3">
      <c r="M96" s="13"/>
    </row>
    <row r="97" spans="2:13" s="1" customFormat="1" ht="13.8" x14ac:dyDescent="0.3">
      <c r="G97" s="1" t="s">
        <v>4</v>
      </c>
      <c r="M97" s="13"/>
    </row>
    <row r="98" spans="2:13" s="1" customFormat="1" ht="13.8" x14ac:dyDescent="0.3">
      <c r="D98" s="7" t="s">
        <v>2</v>
      </c>
      <c r="E98" s="46">
        <f>IF($I$3="Project",4,IF($I$3="Portfolio",6,5))</f>
        <v>4</v>
      </c>
      <c r="G98" s="21" t="s">
        <v>47</v>
      </c>
      <c r="M98" s="13"/>
    </row>
    <row r="99" spans="2:13" ht="13.8" x14ac:dyDescent="0.3">
      <c r="B99" s="72"/>
      <c r="D99" s="7" t="s">
        <v>3</v>
      </c>
      <c r="E99" s="46">
        <f>IF(E98=4, 28,29)</f>
        <v>28</v>
      </c>
      <c r="G99" s="21" t="s">
        <v>48</v>
      </c>
    </row>
    <row r="100" spans="2:13" ht="13.2" x14ac:dyDescent="0.3">
      <c r="G100" s="21" t="s">
        <v>49</v>
      </c>
    </row>
    <row r="101" spans="2:13" ht="13.2" x14ac:dyDescent="0.3">
      <c r="G101" s="21" t="s">
        <v>50</v>
      </c>
    </row>
    <row r="104" spans="2:13" ht="13.2" x14ac:dyDescent="0.3">
      <c r="G104" s="21"/>
    </row>
  </sheetData>
  <sheetProtection selectLockedCells="1"/>
  <mergeCells count="36">
    <mergeCell ref="G51:J51"/>
    <mergeCell ref="G33:J33"/>
    <mergeCell ref="G34:J34"/>
    <mergeCell ref="G35:J35"/>
    <mergeCell ref="G36:J36"/>
    <mergeCell ref="G37:J37"/>
    <mergeCell ref="G38:J38"/>
    <mergeCell ref="G39:J39"/>
    <mergeCell ref="G40:J40"/>
    <mergeCell ref="G41:J41"/>
    <mergeCell ref="G42:J42"/>
    <mergeCell ref="G43:J43"/>
    <mergeCell ref="G32:J32"/>
    <mergeCell ref="G18:J18"/>
    <mergeCell ref="G19:J19"/>
    <mergeCell ref="G20:J20"/>
    <mergeCell ref="G21:J21"/>
    <mergeCell ref="G22:J22"/>
    <mergeCell ref="G23:J23"/>
    <mergeCell ref="G24:J24"/>
    <mergeCell ref="G25:J25"/>
    <mergeCell ref="G26:J26"/>
    <mergeCell ref="G30:J30"/>
    <mergeCell ref="G31:J31"/>
    <mergeCell ref="G17:J17"/>
    <mergeCell ref="D3:E3"/>
    <mergeCell ref="B5:C5"/>
    <mergeCell ref="D5:J5"/>
    <mergeCell ref="D6:J6"/>
    <mergeCell ref="B7:C7"/>
    <mergeCell ref="G7:J7"/>
    <mergeCell ref="G9:J9"/>
    <mergeCell ref="G10:J10"/>
    <mergeCell ref="G11:J11"/>
    <mergeCell ref="G12:J12"/>
    <mergeCell ref="G13:J13"/>
  </mergeCells>
  <phoneticPr fontId="33"/>
  <conditionalFormatting sqref="D9:E13">
    <cfRule type="cellIs" dxfId="8" priority="10" operator="equal">
      <formula>2</formula>
    </cfRule>
    <cfRule type="cellIs" dxfId="7" priority="11" operator="equal">
      <formula>3</formula>
    </cfRule>
    <cfRule type="cellIs" dxfId="6" priority="12" operator="equal">
      <formula>1</formula>
    </cfRule>
  </conditionalFormatting>
  <conditionalFormatting sqref="D17:E26">
    <cfRule type="cellIs" dxfId="5" priority="4" operator="equal">
      <formula>2</formula>
    </cfRule>
    <cfRule type="cellIs" dxfId="4" priority="5" operator="equal">
      <formula>3</formula>
    </cfRule>
    <cfRule type="cellIs" dxfId="3" priority="6" operator="equal">
      <formula>1</formula>
    </cfRule>
  </conditionalFormatting>
  <conditionalFormatting sqref="D30:E43">
    <cfRule type="cellIs" dxfId="2" priority="1" operator="equal">
      <formula>2</formula>
    </cfRule>
    <cfRule type="cellIs" dxfId="1" priority="2" operator="equal">
      <formula>3</formula>
    </cfRule>
    <cfRule type="cellIs" dxfId="0" priority="3" operator="equal">
      <formula>1</formula>
    </cfRule>
  </conditionalFormatting>
  <dataValidations count="5">
    <dataValidation type="list" allowBlank="1" showInputMessage="1" showErrorMessage="1" sqref="I3" xr:uid="{CC18A9EA-D60F-4CFA-B9EB-BF335A9CBAB1}">
      <formula1>"Project, Programme, Portfolio"</formula1>
    </dataValidation>
    <dataValidation type="whole" allowBlank="1" showInputMessage="1" showErrorMessage="1" sqref="F9:F13 F17:F26 F30:F43" xr:uid="{59AB02AF-2868-473E-AF0F-A174218A212C}">
      <formula1>0</formula1>
      <formula2>10</formula2>
    </dataValidation>
    <dataValidation allowBlank="1" showDropDown="1" showInputMessage="1" showErrorMessage="1" sqref="D28:E29" xr:uid="{45238E2F-8835-41EC-9B58-9D643A6AEBAE}"/>
    <dataValidation type="list" allowBlank="1" showDropDown="1" showInputMessage="1" showErrorMessage="1" sqref="G3" xr:uid="{1A364217-B122-409E-B614-EFEA79F688FC}">
      <formula1>"A, B, C, D"</formula1>
    </dataValidation>
    <dataValidation type="whole" allowBlank="1" showDropDown="1" showInputMessage="1" showErrorMessage="1" sqref="D17:E26 D30:E43 D9:E13" xr:uid="{7FCD9129-D374-4B64-897F-3994A46DF547}">
      <formula1>1</formula1>
      <formula2>3</formula2>
    </dataValidation>
  </dataValidations>
  <pageMargins left="0.75000000000000011" right="0.75000000000000011" top="0.5" bottom="0.5" header="0.5" footer="0.5"/>
  <pageSetup paperSize="9" orientation="landscape" horizontalDpi="4294967292" verticalDpi="4294967292" r:id="rId1"/>
  <headerFooter>
    <oddFooter>&amp;L&amp;K000000IPMA ICR Handbook_x000D_&amp;KFF0000IPMA Internal Document&amp;C&amp;K000000Page &amp;P of &amp;N&amp;R&amp;K000000Self-Assessment_x000D_v0.5, 20.06.2016</oddFooter>
  </headerFooter>
  <rowBreaks count="1" manualBreakCount="1">
    <brk id="27" min="1" max="9"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BF3EB86CEEF3249BD53F48E96C6B7B7" ma:contentTypeVersion="18" ma:contentTypeDescription="新しいドキュメントを作成します。" ma:contentTypeScope="" ma:versionID="73eec445fbc56eeacc55fca536bb6cd0">
  <xsd:schema xmlns:xsd="http://www.w3.org/2001/XMLSchema" xmlns:xs="http://www.w3.org/2001/XMLSchema" xmlns:p="http://schemas.microsoft.com/office/2006/metadata/properties" xmlns:ns2="280811fd-43d7-40ce-8ebf-e247d1d72c4b" xmlns:ns3="8a334e9d-9524-4b0a-97eb-ce1a360631e6" targetNamespace="http://schemas.microsoft.com/office/2006/metadata/properties" ma:root="true" ma:fieldsID="9b76c5fa3650025a28b78ec011b6e9ae" ns2:_="" ns3:_="">
    <xsd:import namespace="280811fd-43d7-40ce-8ebf-e247d1d72c4b"/>
    <xsd:import namespace="8a334e9d-9524-4b0a-97eb-ce1a360631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0811fd-43d7-40ce-8ebf-e247d1d72c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334e9d-9524-4b0a-97eb-ce1a360631e6"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e1a812c4-5de3-46b9-8c09-acdec5f6fbed}" ma:internalName="TaxCatchAll" ma:showField="CatchAllData" ma:web="8a334e9d-9524-4b0a-97eb-ce1a360631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80811fd-43d7-40ce-8ebf-e247d1d72c4b">
      <Terms xmlns="http://schemas.microsoft.com/office/infopath/2007/PartnerControls"/>
    </lcf76f155ced4ddcb4097134ff3c332f>
    <TaxCatchAll xmlns="8a334e9d-9524-4b0a-97eb-ce1a360631e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E88745-ADFE-49B4-8D23-6DC3E695E0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0811fd-43d7-40ce-8ebf-e247d1d72c4b"/>
    <ds:schemaRef ds:uri="8a334e9d-9524-4b0a-97eb-ce1a36063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DC3560-117F-4A96-88B2-53A296D9CF46}">
  <ds:schemaRefs>
    <ds:schemaRef ds:uri="280811fd-43d7-40ce-8ebf-e247d1d72c4b"/>
    <ds:schemaRef ds:uri="http://schemas.microsoft.com/office/2006/documentManagement/types"/>
    <ds:schemaRef ds:uri="http://schemas.openxmlformats.org/package/2006/metadata/core-properties"/>
    <ds:schemaRef ds:uri="8a334e9d-9524-4b0a-97eb-ce1a360631e6"/>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46DEFDB-FF53-4709-BD54-DEF6DC05B4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はじめに</vt:lpstr>
      <vt:lpstr>①再認証申込書</vt:lpstr>
      <vt:lpstr>②エビデンス</vt:lpstr>
      <vt:lpstr>③セルフアセスメント</vt:lpstr>
      <vt:lpstr>記入例→</vt:lpstr>
      <vt:lpstr>①再認証申込書_記入例</vt:lpstr>
      <vt:lpstr>②エビデンス_記入例</vt:lpstr>
      <vt:lpstr>③セルフアセスメント_記入例</vt:lpstr>
      <vt:lpstr>①再認証申込書!Print_Area</vt:lpstr>
      <vt:lpstr>①再認証申込書_記入例!Print_Area</vt:lpstr>
      <vt:lpstr>②エビデンス!Print_Area</vt:lpstr>
      <vt:lpstr>②エビデンス_記入例!Print_Area</vt:lpstr>
      <vt:lpstr>③セルフアセスメント!Print_Area</vt:lpstr>
      <vt:lpstr>③セルフアセスメント_記入例!Print_Area</vt:lpstr>
    </vt:vector>
  </TitlesOfParts>
  <Company>PM Partners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Duncan</dc:creator>
  <cp:lastModifiedBy>中島由恵 / NAKAJIMA，YOSHIE</cp:lastModifiedBy>
  <cp:lastPrinted>2022-07-15T02:58:11Z</cp:lastPrinted>
  <dcterms:created xsi:type="dcterms:W3CDTF">2016-04-15T13:56:41Z</dcterms:created>
  <dcterms:modified xsi:type="dcterms:W3CDTF">2024-09-18T05:49:51Z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0x0101000BF3EB86CEEF3249BD53F48E96C6B7B7</vt:lpwstr>
  </property>
  <property fmtid="{D5CDD505-2E9C-101B-9397-08002B2CF9AE}" pid="3" name="MediaServiceImageTags">
    <vt:lpwstr/>
  </property>
</Properties>
</file>